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showHorizontalScroll="0" xWindow="120" yWindow="90" windowWidth="9420" windowHeight="5010" tabRatio="430"/>
  </bookViews>
  <sheets>
    <sheet name="Financiamentos" sheetId="2" r:id="rId1"/>
    <sheet name="Detalhes" sheetId="3" state="hidden" r:id="rId2"/>
    <sheet name="Poupança" sheetId="4" r:id="rId3"/>
    <sheet name="Prazo Para PGTO" sheetId="5" r:id="rId4"/>
  </sheets>
  <calcPr calcId="145621"/>
</workbook>
</file>

<file path=xl/calcChain.xml><?xml version="1.0" encoding="utf-8"?>
<calcChain xmlns="http://schemas.openxmlformats.org/spreadsheetml/2006/main">
  <c r="G4" i="3" l="1"/>
  <c r="C5" i="3"/>
  <c r="E5" i="3"/>
  <c r="C6" i="3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C96" i="3" s="1"/>
  <c r="C97" i="3" s="1"/>
  <c r="C98" i="3" s="1"/>
  <c r="C99" i="3" s="1"/>
  <c r="C100" i="3" s="1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C112" i="3" s="1"/>
  <c r="C113" i="3" s="1"/>
  <c r="C114" i="3" s="1"/>
  <c r="C115" i="3" s="1"/>
  <c r="C116" i="3" s="1"/>
  <c r="C117" i="3" s="1"/>
  <c r="C118" i="3" s="1"/>
  <c r="C119" i="3" s="1"/>
  <c r="C120" i="3" s="1"/>
  <c r="C121" i="3" s="1"/>
  <c r="C122" i="3" s="1"/>
  <c r="C123" i="3" s="1"/>
  <c r="C124" i="3" s="1"/>
  <c r="C125" i="3" s="1"/>
  <c r="C126" i="3" s="1"/>
  <c r="C127" i="3" s="1"/>
  <c r="C128" i="3" s="1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39" i="3" s="1"/>
  <c r="C140" i="3" s="1"/>
  <c r="C141" i="3" s="1"/>
  <c r="C142" i="3" s="1"/>
  <c r="C143" i="3" s="1"/>
  <c r="C144" i="3" s="1"/>
  <c r="C145" i="3" s="1"/>
  <c r="C146" i="3" s="1"/>
  <c r="C147" i="3" s="1"/>
  <c r="C148" i="3" s="1"/>
  <c r="C149" i="3" s="1"/>
  <c r="C150" i="3" s="1"/>
  <c r="C151" i="3" s="1"/>
  <c r="C152" i="3" s="1"/>
  <c r="C153" i="3" s="1"/>
  <c r="C154" i="3" s="1"/>
  <c r="C155" i="3" s="1"/>
  <c r="C156" i="3" s="1"/>
  <c r="C157" i="3" s="1"/>
  <c r="C158" i="3" s="1"/>
  <c r="C159" i="3" s="1"/>
  <c r="C160" i="3" s="1"/>
  <c r="C161" i="3" s="1"/>
  <c r="C162" i="3" s="1"/>
  <c r="C163" i="3" s="1"/>
  <c r="C164" i="3" s="1"/>
  <c r="C165" i="3" s="1"/>
  <c r="C166" i="3" s="1"/>
  <c r="C167" i="3" s="1"/>
  <c r="C168" i="3" s="1"/>
  <c r="C169" i="3" s="1"/>
  <c r="C170" i="3" s="1"/>
  <c r="C171" i="3" s="1"/>
  <c r="C172" i="3" s="1"/>
  <c r="C173" i="3" s="1"/>
  <c r="C174" i="3" s="1"/>
  <c r="C175" i="3" s="1"/>
  <c r="C176" i="3" s="1"/>
  <c r="C177" i="3" s="1"/>
  <c r="C178" i="3" s="1"/>
  <c r="C179" i="3" s="1"/>
  <c r="C180" i="3" s="1"/>
  <c r="C181" i="3" s="1"/>
  <c r="C182" i="3" s="1"/>
  <c r="C183" i="3" s="1"/>
  <c r="C184" i="3" s="1"/>
  <c r="C185" i="3" s="1"/>
  <c r="C186" i="3" s="1"/>
  <c r="C187" i="3" s="1"/>
  <c r="C188" i="3" s="1"/>
  <c r="C189" i="3" s="1"/>
  <c r="C190" i="3" s="1"/>
  <c r="C191" i="3" s="1"/>
  <c r="C192" i="3" s="1"/>
  <c r="C193" i="3" s="1"/>
  <c r="C194" i="3" s="1"/>
  <c r="C195" i="3" s="1"/>
  <c r="C196" i="3" s="1"/>
  <c r="C197" i="3" s="1"/>
  <c r="C198" i="3" s="1"/>
  <c r="C199" i="3" s="1"/>
  <c r="C200" i="3" s="1"/>
  <c r="C201" i="3" s="1"/>
  <c r="C202" i="3" s="1"/>
  <c r="C203" i="3" s="1"/>
  <c r="C204" i="3" s="1"/>
  <c r="C205" i="3" s="1"/>
  <c r="C206" i="3" s="1"/>
  <c r="C207" i="3" s="1"/>
  <c r="C208" i="3" s="1"/>
  <c r="C209" i="3" s="1"/>
  <c r="C210" i="3" s="1"/>
  <c r="C211" i="3" s="1"/>
  <c r="C212" i="3" s="1"/>
  <c r="C213" i="3" s="1"/>
  <c r="C214" i="3" s="1"/>
  <c r="C215" i="3" s="1"/>
  <c r="C216" i="3" s="1"/>
  <c r="C217" i="3" s="1"/>
  <c r="C218" i="3" s="1"/>
  <c r="C219" i="3" s="1"/>
  <c r="C220" i="3" s="1"/>
  <c r="C221" i="3" s="1"/>
  <c r="C222" i="3" s="1"/>
  <c r="C223" i="3" s="1"/>
  <c r="C224" i="3" s="1"/>
  <c r="C225" i="3" s="1"/>
  <c r="C226" i="3" s="1"/>
  <c r="C227" i="3" s="1"/>
  <c r="C228" i="3" s="1"/>
  <c r="C229" i="3" s="1"/>
  <c r="C230" i="3" s="1"/>
  <c r="C231" i="3" s="1"/>
  <c r="C232" i="3" s="1"/>
  <c r="C233" i="3" s="1"/>
  <c r="C234" i="3" s="1"/>
  <c r="C235" i="3" s="1"/>
  <c r="C236" i="3" s="1"/>
  <c r="C237" i="3" s="1"/>
  <c r="C238" i="3" s="1"/>
  <c r="C239" i="3" s="1"/>
  <c r="C240" i="3" s="1"/>
  <c r="C241" i="3" s="1"/>
  <c r="C242" i="3" s="1"/>
  <c r="C243" i="3" s="1"/>
  <c r="D8" i="2"/>
  <c r="G11" i="2"/>
  <c r="G12" i="2"/>
  <c r="D17" i="2"/>
  <c r="D6" i="4"/>
  <c r="D7" i="4" s="1"/>
  <c r="D8" i="4"/>
  <c r="D15" i="4"/>
  <c r="D22" i="4"/>
  <c r="D23" i="4" s="1"/>
  <c r="F6" i="5"/>
  <c r="C8" i="5" s="1"/>
  <c r="F13" i="5"/>
  <c r="C16" i="5" s="1"/>
  <c r="G6" i="2"/>
  <c r="H6" i="2" s="1"/>
  <c r="J6" i="2" s="1"/>
  <c r="I6" i="2" s="1"/>
  <c r="G5" i="3"/>
  <c r="E6" i="3"/>
  <c r="E7" i="3" s="1"/>
  <c r="G6" i="3"/>
  <c r="E8" i="3" l="1"/>
  <c r="G7" i="3"/>
  <c r="J5" i="2"/>
  <c r="I5" i="2"/>
  <c r="I8" i="2"/>
  <c r="E9" i="3" l="1"/>
  <c r="G8" i="3"/>
  <c r="E10" i="3" l="1"/>
  <c r="G9" i="3"/>
  <c r="G10" i="3" l="1"/>
  <c r="E11" i="3"/>
  <c r="E12" i="3" l="1"/>
  <c r="G11" i="3"/>
  <c r="E13" i="3" l="1"/>
  <c r="G12" i="3"/>
  <c r="E14" i="3" l="1"/>
  <c r="G13" i="3"/>
  <c r="G14" i="3" l="1"/>
  <c r="E15" i="3"/>
  <c r="E16" i="3" l="1"/>
  <c r="G15" i="3"/>
  <c r="E17" i="3" l="1"/>
  <c r="G16" i="3"/>
  <c r="E18" i="3" l="1"/>
  <c r="G17" i="3"/>
  <c r="G18" i="3" l="1"/>
  <c r="E19" i="3"/>
  <c r="E20" i="3" l="1"/>
  <c r="G19" i="3"/>
  <c r="E21" i="3" l="1"/>
  <c r="G20" i="3"/>
  <c r="E22" i="3" l="1"/>
  <c r="G21" i="3"/>
  <c r="G22" i="3" l="1"/>
  <c r="E23" i="3"/>
  <c r="E24" i="3" l="1"/>
  <c r="G23" i="3"/>
  <c r="E25" i="3" l="1"/>
  <c r="G24" i="3"/>
  <c r="E26" i="3" l="1"/>
  <c r="G25" i="3"/>
  <c r="G26" i="3" l="1"/>
  <c r="E27" i="3"/>
  <c r="E28" i="3" l="1"/>
  <c r="G27" i="3"/>
  <c r="E29" i="3" l="1"/>
  <c r="G28" i="3"/>
  <c r="E30" i="3" l="1"/>
  <c r="G29" i="3"/>
  <c r="G30" i="3" l="1"/>
  <c r="E31" i="3"/>
  <c r="E32" i="3" l="1"/>
  <c r="G31" i="3"/>
  <c r="E33" i="3" l="1"/>
  <c r="G32" i="3"/>
  <c r="E34" i="3" l="1"/>
  <c r="G33" i="3"/>
  <c r="G34" i="3" l="1"/>
  <c r="E35" i="3"/>
  <c r="E36" i="3" l="1"/>
  <c r="G35" i="3"/>
  <c r="E37" i="3" l="1"/>
  <c r="G36" i="3"/>
  <c r="E38" i="3" l="1"/>
  <c r="G37" i="3"/>
  <c r="G38" i="3" l="1"/>
  <c r="E39" i="3"/>
  <c r="E40" i="3" l="1"/>
  <c r="G39" i="3"/>
  <c r="E41" i="3" l="1"/>
  <c r="G40" i="3"/>
  <c r="E42" i="3" l="1"/>
  <c r="G41" i="3"/>
  <c r="G42" i="3" l="1"/>
  <c r="E43" i="3"/>
  <c r="E44" i="3" l="1"/>
  <c r="G43" i="3"/>
  <c r="E45" i="3" l="1"/>
  <c r="G44" i="3"/>
  <c r="E46" i="3" l="1"/>
  <c r="G45" i="3"/>
  <c r="G46" i="3" l="1"/>
  <c r="E47" i="3"/>
  <c r="E48" i="3" l="1"/>
  <c r="G47" i="3"/>
  <c r="E49" i="3" l="1"/>
  <c r="G48" i="3"/>
  <c r="E50" i="3" l="1"/>
  <c r="G49" i="3"/>
  <c r="G50" i="3" l="1"/>
  <c r="E51" i="3"/>
  <c r="E52" i="3" l="1"/>
  <c r="G51" i="3"/>
  <c r="E53" i="3" l="1"/>
  <c r="G52" i="3"/>
  <c r="E54" i="3" l="1"/>
  <c r="G53" i="3"/>
  <c r="G54" i="3" l="1"/>
  <c r="E55" i="3"/>
  <c r="E56" i="3" l="1"/>
  <c r="G55" i="3"/>
  <c r="E57" i="3" l="1"/>
  <c r="G56" i="3"/>
  <c r="E58" i="3" l="1"/>
  <c r="G57" i="3"/>
  <c r="G58" i="3" l="1"/>
  <c r="E59" i="3"/>
  <c r="E60" i="3" l="1"/>
  <c r="G59" i="3"/>
  <c r="E61" i="3" l="1"/>
  <c r="G60" i="3"/>
  <c r="E62" i="3" l="1"/>
  <c r="G61" i="3"/>
  <c r="G62" i="3" l="1"/>
  <c r="E63" i="3"/>
  <c r="E64" i="3" l="1"/>
  <c r="G63" i="3"/>
  <c r="E65" i="3" l="1"/>
  <c r="G64" i="3"/>
  <c r="E66" i="3" l="1"/>
  <c r="G65" i="3"/>
  <c r="G66" i="3" l="1"/>
  <c r="E67" i="3"/>
  <c r="E68" i="3" l="1"/>
  <c r="G67" i="3"/>
  <c r="E69" i="3" l="1"/>
  <c r="G68" i="3"/>
  <c r="E70" i="3" l="1"/>
  <c r="G69" i="3"/>
  <c r="G70" i="3" l="1"/>
  <c r="E71" i="3"/>
  <c r="E72" i="3" l="1"/>
  <c r="G71" i="3"/>
  <c r="E73" i="3" l="1"/>
  <c r="G72" i="3"/>
  <c r="E74" i="3" l="1"/>
  <c r="G73" i="3"/>
  <c r="G74" i="3" l="1"/>
  <c r="E75" i="3"/>
  <c r="E76" i="3" l="1"/>
  <c r="G75" i="3"/>
  <c r="E77" i="3" l="1"/>
  <c r="G76" i="3"/>
  <c r="E78" i="3" l="1"/>
  <c r="G77" i="3"/>
  <c r="G78" i="3" l="1"/>
  <c r="E79" i="3"/>
  <c r="E80" i="3" l="1"/>
  <c r="G79" i="3"/>
  <c r="E81" i="3" l="1"/>
  <c r="G80" i="3"/>
  <c r="E82" i="3" l="1"/>
  <c r="G81" i="3"/>
  <c r="G82" i="3" l="1"/>
  <c r="E83" i="3"/>
  <c r="E84" i="3" l="1"/>
  <c r="G83" i="3"/>
  <c r="E85" i="3" l="1"/>
  <c r="G84" i="3"/>
  <c r="E86" i="3" l="1"/>
  <c r="G85" i="3"/>
  <c r="G86" i="3" l="1"/>
  <c r="E87" i="3"/>
  <c r="E88" i="3" l="1"/>
  <c r="G87" i="3"/>
  <c r="E89" i="3" l="1"/>
  <c r="G88" i="3"/>
  <c r="E90" i="3" l="1"/>
  <c r="G89" i="3"/>
  <c r="G90" i="3" l="1"/>
  <c r="E91" i="3"/>
  <c r="E92" i="3" l="1"/>
  <c r="G91" i="3"/>
  <c r="E93" i="3" l="1"/>
  <c r="G92" i="3"/>
  <c r="E94" i="3" l="1"/>
  <c r="G93" i="3"/>
  <c r="G94" i="3" l="1"/>
  <c r="E95" i="3"/>
  <c r="E96" i="3" l="1"/>
  <c r="G95" i="3"/>
  <c r="E97" i="3" l="1"/>
  <c r="G96" i="3"/>
  <c r="E98" i="3" l="1"/>
  <c r="G97" i="3"/>
  <c r="G98" i="3" l="1"/>
  <c r="E99" i="3"/>
  <c r="E100" i="3" l="1"/>
  <c r="G99" i="3"/>
  <c r="E101" i="3" l="1"/>
  <c r="G100" i="3"/>
  <c r="E102" i="3" l="1"/>
  <c r="G101" i="3"/>
  <c r="G102" i="3" l="1"/>
  <c r="E103" i="3"/>
  <c r="E104" i="3" l="1"/>
  <c r="G103" i="3"/>
  <c r="E105" i="3" l="1"/>
  <c r="G104" i="3"/>
  <c r="E106" i="3" l="1"/>
  <c r="G105" i="3"/>
  <c r="G106" i="3" l="1"/>
  <c r="E107" i="3"/>
  <c r="E108" i="3" l="1"/>
  <c r="G107" i="3"/>
  <c r="E109" i="3" l="1"/>
  <c r="G108" i="3"/>
  <c r="E110" i="3" l="1"/>
  <c r="G109" i="3"/>
  <c r="G110" i="3" l="1"/>
  <c r="E111" i="3"/>
  <c r="E112" i="3" l="1"/>
  <c r="G111" i="3"/>
  <c r="E113" i="3" l="1"/>
  <c r="G112" i="3"/>
  <c r="E114" i="3" l="1"/>
  <c r="G113" i="3"/>
  <c r="G114" i="3" l="1"/>
  <c r="E115" i="3"/>
  <c r="E116" i="3" l="1"/>
  <c r="G115" i="3"/>
  <c r="E117" i="3" l="1"/>
  <c r="G116" i="3"/>
  <c r="E118" i="3" l="1"/>
  <c r="G117" i="3"/>
  <c r="G118" i="3" l="1"/>
  <c r="E119" i="3"/>
  <c r="E120" i="3" l="1"/>
  <c r="G119" i="3"/>
  <c r="E121" i="3" l="1"/>
  <c r="G120" i="3"/>
  <c r="E122" i="3" l="1"/>
  <c r="G121" i="3"/>
  <c r="G122" i="3" l="1"/>
  <c r="E123" i="3"/>
  <c r="E124" i="3" l="1"/>
  <c r="G123" i="3"/>
  <c r="E125" i="3" l="1"/>
  <c r="G124" i="3"/>
  <c r="E126" i="3" l="1"/>
  <c r="G125" i="3"/>
  <c r="G126" i="3" l="1"/>
  <c r="E127" i="3"/>
  <c r="E128" i="3" l="1"/>
  <c r="G127" i="3"/>
  <c r="E129" i="3" l="1"/>
  <c r="G128" i="3"/>
  <c r="E130" i="3" l="1"/>
  <c r="G129" i="3"/>
  <c r="G130" i="3" l="1"/>
  <c r="E131" i="3"/>
  <c r="E132" i="3" l="1"/>
  <c r="G131" i="3"/>
  <c r="E133" i="3" l="1"/>
  <c r="G132" i="3"/>
  <c r="E134" i="3" l="1"/>
  <c r="G133" i="3"/>
  <c r="G134" i="3" l="1"/>
  <c r="E135" i="3"/>
  <c r="E136" i="3" l="1"/>
  <c r="G135" i="3"/>
  <c r="E137" i="3" l="1"/>
  <c r="G136" i="3"/>
  <c r="E138" i="3" l="1"/>
  <c r="G137" i="3"/>
  <c r="G138" i="3" l="1"/>
  <c r="E139" i="3"/>
  <c r="E140" i="3" l="1"/>
  <c r="G139" i="3"/>
  <c r="E141" i="3" l="1"/>
  <c r="G140" i="3"/>
  <c r="E142" i="3" l="1"/>
  <c r="G141" i="3"/>
  <c r="G142" i="3" l="1"/>
  <c r="E143" i="3"/>
  <c r="E144" i="3" l="1"/>
  <c r="G143" i="3"/>
  <c r="E145" i="3" l="1"/>
  <c r="G144" i="3"/>
  <c r="E146" i="3" l="1"/>
  <c r="G145" i="3"/>
  <c r="G146" i="3" l="1"/>
  <c r="E147" i="3"/>
  <c r="E148" i="3" l="1"/>
  <c r="G147" i="3"/>
  <c r="E149" i="3" l="1"/>
  <c r="G148" i="3"/>
  <c r="E150" i="3" l="1"/>
  <c r="G149" i="3"/>
  <c r="G150" i="3" l="1"/>
  <c r="E151" i="3"/>
  <c r="E152" i="3" l="1"/>
  <c r="G151" i="3"/>
  <c r="E153" i="3" l="1"/>
  <c r="G152" i="3"/>
  <c r="E154" i="3" l="1"/>
  <c r="G153" i="3"/>
  <c r="G154" i="3" l="1"/>
  <c r="E155" i="3"/>
  <c r="E156" i="3" l="1"/>
  <c r="G155" i="3"/>
  <c r="E157" i="3" l="1"/>
  <c r="G156" i="3"/>
  <c r="E158" i="3" l="1"/>
  <c r="G157" i="3"/>
  <c r="G158" i="3" l="1"/>
  <c r="E159" i="3"/>
  <c r="E160" i="3" l="1"/>
  <c r="G159" i="3"/>
  <c r="E161" i="3" l="1"/>
  <c r="G160" i="3"/>
  <c r="E162" i="3" l="1"/>
  <c r="G161" i="3"/>
  <c r="G162" i="3" l="1"/>
  <c r="E163" i="3"/>
  <c r="E164" i="3" l="1"/>
  <c r="G163" i="3"/>
  <c r="E165" i="3" l="1"/>
  <c r="G164" i="3"/>
  <c r="E166" i="3" l="1"/>
  <c r="G165" i="3"/>
  <c r="G166" i="3" l="1"/>
  <c r="E167" i="3"/>
  <c r="E168" i="3" l="1"/>
  <c r="G167" i="3"/>
  <c r="E169" i="3" l="1"/>
  <c r="G168" i="3"/>
  <c r="E170" i="3" l="1"/>
  <c r="G169" i="3"/>
  <c r="G170" i="3" l="1"/>
  <c r="E171" i="3"/>
  <c r="E172" i="3" l="1"/>
  <c r="G171" i="3"/>
  <c r="E173" i="3" l="1"/>
  <c r="G172" i="3"/>
  <c r="E174" i="3" l="1"/>
  <c r="G173" i="3"/>
  <c r="G174" i="3" l="1"/>
  <c r="E175" i="3"/>
  <c r="E176" i="3" l="1"/>
  <c r="G175" i="3"/>
  <c r="E177" i="3" l="1"/>
  <c r="G176" i="3"/>
  <c r="E178" i="3" l="1"/>
  <c r="G177" i="3"/>
  <c r="E179" i="3" l="1"/>
  <c r="G178" i="3"/>
  <c r="E180" i="3" l="1"/>
  <c r="G179" i="3"/>
  <c r="E181" i="3" l="1"/>
  <c r="G180" i="3"/>
  <c r="E182" i="3" l="1"/>
  <c r="G181" i="3"/>
  <c r="E183" i="3" l="1"/>
  <c r="G182" i="3"/>
  <c r="E184" i="3" l="1"/>
  <c r="G183" i="3"/>
  <c r="E185" i="3" l="1"/>
  <c r="G184" i="3"/>
  <c r="E186" i="3" l="1"/>
  <c r="G185" i="3"/>
  <c r="E187" i="3" l="1"/>
  <c r="G186" i="3"/>
  <c r="E188" i="3" l="1"/>
  <c r="G187" i="3"/>
  <c r="E189" i="3" l="1"/>
  <c r="G188" i="3"/>
  <c r="E190" i="3" l="1"/>
  <c r="G189" i="3"/>
  <c r="E191" i="3" l="1"/>
  <c r="G190" i="3"/>
  <c r="E192" i="3" l="1"/>
  <c r="G191" i="3"/>
  <c r="E193" i="3" l="1"/>
  <c r="G192" i="3"/>
  <c r="E194" i="3" l="1"/>
  <c r="G193" i="3"/>
  <c r="E195" i="3" l="1"/>
  <c r="G194" i="3"/>
  <c r="E196" i="3" l="1"/>
  <c r="G195" i="3"/>
  <c r="E197" i="3" l="1"/>
  <c r="G196" i="3"/>
  <c r="E198" i="3" l="1"/>
  <c r="G197" i="3"/>
  <c r="E199" i="3" l="1"/>
  <c r="G198" i="3"/>
  <c r="E200" i="3" l="1"/>
  <c r="G199" i="3"/>
  <c r="E201" i="3" l="1"/>
  <c r="G200" i="3"/>
  <c r="E202" i="3" l="1"/>
  <c r="G201" i="3"/>
  <c r="E203" i="3" l="1"/>
  <c r="G202" i="3"/>
  <c r="E204" i="3" l="1"/>
  <c r="G203" i="3"/>
  <c r="E205" i="3" l="1"/>
  <c r="G204" i="3"/>
  <c r="E206" i="3" l="1"/>
  <c r="G205" i="3"/>
  <c r="E207" i="3" l="1"/>
  <c r="G206" i="3"/>
  <c r="E208" i="3" l="1"/>
  <c r="G207" i="3"/>
  <c r="E209" i="3" l="1"/>
  <c r="G208" i="3"/>
  <c r="E210" i="3" l="1"/>
  <c r="G209" i="3"/>
  <c r="E211" i="3" l="1"/>
  <c r="G210" i="3"/>
  <c r="E212" i="3" l="1"/>
  <c r="G211" i="3"/>
  <c r="E213" i="3" l="1"/>
  <c r="G212" i="3"/>
  <c r="E214" i="3" l="1"/>
  <c r="G213" i="3"/>
  <c r="E215" i="3" l="1"/>
  <c r="G214" i="3"/>
  <c r="E216" i="3" l="1"/>
  <c r="G215" i="3"/>
  <c r="E217" i="3" l="1"/>
  <c r="G216" i="3"/>
  <c r="E218" i="3" l="1"/>
  <c r="G217" i="3"/>
  <c r="E219" i="3" l="1"/>
  <c r="G218" i="3"/>
  <c r="E220" i="3" l="1"/>
  <c r="G219" i="3"/>
  <c r="E221" i="3" l="1"/>
  <c r="G220" i="3"/>
  <c r="E222" i="3" l="1"/>
  <c r="G221" i="3"/>
  <c r="E223" i="3" l="1"/>
  <c r="G222" i="3"/>
  <c r="E224" i="3" l="1"/>
  <c r="G223" i="3"/>
  <c r="E225" i="3" l="1"/>
  <c r="G224" i="3"/>
  <c r="E226" i="3" l="1"/>
  <c r="G225" i="3"/>
  <c r="E227" i="3" l="1"/>
  <c r="G226" i="3"/>
  <c r="E228" i="3" l="1"/>
  <c r="G227" i="3"/>
  <c r="E229" i="3" l="1"/>
  <c r="G228" i="3"/>
  <c r="E230" i="3" l="1"/>
  <c r="G229" i="3"/>
  <c r="E231" i="3" l="1"/>
  <c r="G230" i="3"/>
  <c r="E232" i="3" l="1"/>
  <c r="G231" i="3"/>
  <c r="E233" i="3" l="1"/>
  <c r="G232" i="3"/>
  <c r="E234" i="3" l="1"/>
  <c r="G233" i="3"/>
  <c r="E235" i="3" l="1"/>
  <c r="G234" i="3"/>
  <c r="E236" i="3" l="1"/>
  <c r="G235" i="3"/>
  <c r="E237" i="3" l="1"/>
  <c r="G236" i="3"/>
  <c r="E238" i="3" l="1"/>
  <c r="G237" i="3"/>
  <c r="E239" i="3" l="1"/>
  <c r="G238" i="3"/>
  <c r="E240" i="3" l="1"/>
  <c r="G239" i="3"/>
  <c r="E241" i="3" l="1"/>
  <c r="G240" i="3"/>
  <c r="E242" i="3" l="1"/>
  <c r="G241" i="3"/>
  <c r="E243" i="3" l="1"/>
  <c r="G243" i="3" s="1"/>
  <c r="G244" i="3" s="1"/>
  <c r="G242" i="3"/>
</calcChain>
</file>

<file path=xl/sharedStrings.xml><?xml version="1.0" encoding="utf-8"?>
<sst xmlns="http://schemas.openxmlformats.org/spreadsheetml/2006/main" count="47" uniqueCount="43">
  <si>
    <t>Preço Parcelado</t>
  </si>
  <si>
    <t>Nº. Parcelas</t>
  </si>
  <si>
    <t>Pz. Médio</t>
  </si>
  <si>
    <t>Prazo Médio</t>
  </si>
  <si>
    <t>Compra</t>
  </si>
  <si>
    <t>Vctos.</t>
  </si>
  <si>
    <t>Prazo</t>
  </si>
  <si>
    <t>Produto</t>
  </si>
  <si>
    <t>Dias para entrada</t>
  </si>
  <si>
    <t>Valor total do pedido</t>
  </si>
  <si>
    <t>Valor Financiado</t>
  </si>
  <si>
    <t>Total a prazo</t>
  </si>
  <si>
    <t>Preço avista</t>
  </si>
  <si>
    <t>Entrada fixa</t>
  </si>
  <si>
    <t>Qtde</t>
  </si>
  <si>
    <t>Nº. De Parcelas</t>
  </si>
  <si>
    <t>Divisão</t>
  </si>
  <si>
    <t>Prazos da entrada</t>
  </si>
  <si>
    <t>Emprestimo</t>
  </si>
  <si>
    <t>Valor da taxa mensal</t>
  </si>
  <si>
    <t>Valor das parcelas</t>
  </si>
  <si>
    <t>Periodo</t>
  </si>
  <si>
    <t>Deposito mensal</t>
  </si>
  <si>
    <t>Juros mensais</t>
  </si>
  <si>
    <t>Valor total</t>
  </si>
  <si>
    <t>Parcelas</t>
  </si>
  <si>
    <t>Taxa mensal</t>
  </si>
  <si>
    <t>Taxa anual</t>
  </si>
  <si>
    <t>Total</t>
  </si>
  <si>
    <t>Poupanca ou investimento</t>
  </si>
  <si>
    <t>Depósito inicial</t>
  </si>
  <si>
    <t>emprestimo com pagamento parcelado</t>
  </si>
  <si>
    <t>(VF) calcula o valor total de um investimento</t>
  </si>
  <si>
    <t>com deposito inicial e mensal até o prazo do resgate.</t>
  </si>
  <si>
    <t>(TAXA) calcula a taxa de juros de uma compra ou</t>
  </si>
  <si>
    <t>(PGTO) calcula o valor da parcela a ser pago</t>
  </si>
  <si>
    <t>em um financiamento depois de especificado</t>
  </si>
  <si>
    <t>o prazo e a taxa de juros.</t>
  </si>
  <si>
    <t>Compra à prazo ou emprestimo</t>
  </si>
  <si>
    <t>Juros (am)</t>
  </si>
  <si>
    <t>Tabela de preços para comercialização</t>
  </si>
  <si>
    <t>Valor do emprestimo</t>
  </si>
  <si>
    <t>visite o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</si>
</sst>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1" formatCode="_(* #,##0.00_);_(* \(#,##0.00\);_(* &quot;-&quot;??_);_(@_)"/>
    <numFmt numFmtId="177" formatCode="_(&quot;R$&quot;* #,##0.00_);_(&quot;R$&quot;* \(#,##0.00\);_(&quot;R$&quot;* &quot;-&quot;??_);_(@_)"/>
    <numFmt numFmtId="178" formatCode="&quot;R$&quot;#\,##0\.00_);[Red]\(&quot;R$&quot;#\,##0\.00\)"/>
    <numFmt numFmtId="181" formatCode="_-&quot;$&quot;\ * #\,##0\.00_-;\-&quot;$&quot;\ * #\,##0\.00_-;_-&quot;$&quot;\ * &quot;-&quot;??_-;_-@_-"/>
    <numFmt numFmtId="182" formatCode="_-* #\,##0\.00_-;\-* #\,##0\.00_-;_-* &quot;-&quot;??_-;_-@_-"/>
    <numFmt numFmtId="183" formatCode="0\ \ &quot;Dias.&quot;"/>
    <numFmt numFmtId="184" formatCode="0\ \ &quot;Vezes iguais&quot;"/>
    <numFmt numFmtId="186" formatCode="&quot;Taxa&quot;\ 0.00%\ &quot;am&quot;"/>
    <numFmt numFmtId="194" formatCode="_(&quot;R$&quot;* #,##0.00_);_(&quot;R$&quot;* \(#,##0.00\);_(&quot;R$&quot;* &quot;-&quot;_);_(@_)"/>
  </numFmts>
  <fonts count="38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color indexed="56"/>
      <name val="Arial"/>
      <family val="2"/>
    </font>
    <font>
      <sz val="8"/>
      <color indexed="52"/>
      <name val="Arial"/>
      <family val="2"/>
    </font>
    <font>
      <sz val="10"/>
      <color indexed="53"/>
      <name val="Arial"/>
      <family val="2"/>
    </font>
    <font>
      <sz val="10"/>
      <color indexed="10"/>
      <name val="Arial"/>
      <family val="2"/>
    </font>
    <font>
      <sz val="8"/>
      <color indexed="9"/>
      <name val="Arial"/>
      <family val="2"/>
    </font>
    <font>
      <b/>
      <sz val="9"/>
      <color indexed="61"/>
      <name val="Arial"/>
      <family val="2"/>
    </font>
    <font>
      <sz val="10"/>
      <color indexed="13"/>
      <name val="Arial"/>
      <family val="2"/>
    </font>
    <font>
      <b/>
      <sz val="10"/>
      <color indexed="9"/>
      <name val="Arial"/>
      <family val="2"/>
    </font>
    <font>
      <sz val="9"/>
      <color indexed="15"/>
      <name val="Arial"/>
      <family val="2"/>
    </font>
    <font>
      <sz val="8"/>
      <color indexed="15"/>
      <name val="Arial"/>
      <family val="2"/>
    </font>
    <font>
      <sz val="10"/>
      <color indexed="51"/>
      <name val="Arial"/>
      <family val="2"/>
    </font>
    <font>
      <sz val="10"/>
      <color indexed="15"/>
      <name val="Arial"/>
      <family val="2"/>
    </font>
    <font>
      <b/>
      <u/>
      <sz val="13"/>
      <name val="Arial Narrow"/>
      <family val="2"/>
    </font>
    <font>
      <sz val="8"/>
      <color indexed="51"/>
      <name val="Arial"/>
      <family val="2"/>
    </font>
    <font>
      <b/>
      <sz val="10"/>
      <color indexed="2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8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sz val="16"/>
      <name val="Arial"/>
      <family val="2"/>
    </font>
    <font>
      <b/>
      <sz val="16"/>
      <color indexed="10"/>
      <name val="Arial"/>
      <family val="2"/>
    </font>
    <font>
      <b/>
      <sz val="16"/>
      <color indexed="12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sz val="9"/>
      <name val="Arial"/>
      <family val="2"/>
    </font>
    <font>
      <b/>
      <u/>
      <sz val="11"/>
      <color indexed="9"/>
      <name val="Arial"/>
      <family val="2"/>
    </font>
    <font>
      <b/>
      <sz val="14"/>
      <color indexed="10"/>
      <name val="Arial"/>
      <family val="2"/>
    </font>
    <font>
      <b/>
      <sz val="14"/>
      <color indexed="12"/>
      <name val="Arial"/>
      <family val="2"/>
    </font>
    <font>
      <b/>
      <sz val="14"/>
      <color indexed="6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50"/>
      </left>
      <right style="medium">
        <color indexed="50"/>
      </right>
      <top style="medium">
        <color indexed="50"/>
      </top>
      <bottom style="medium">
        <color indexed="5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1" fillId="0" borderId="0" applyNumberFormat="0" applyFill="0" applyBorder="0" applyAlignment="0" applyProtection="0">
      <alignment vertical="top"/>
      <protection locked="0"/>
    </xf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 applyAlignment="1">
      <alignment horizontal="center"/>
    </xf>
    <xf numFmtId="0" fontId="0" fillId="2" borderId="0" xfId="0" applyFill="1"/>
    <xf numFmtId="0" fontId="4" fillId="0" borderId="0" xfId="0" applyFont="1"/>
    <xf numFmtId="16" fontId="4" fillId="0" borderId="0" xfId="0" applyNumberFormat="1" applyFont="1"/>
    <xf numFmtId="0" fontId="0" fillId="0" borderId="0" xfId="0" applyProtection="1"/>
    <xf numFmtId="0" fontId="0" fillId="0" borderId="0" xfId="0" applyAlignment="1" applyProtection="1">
      <alignment horizontal="center"/>
    </xf>
    <xf numFmtId="16" fontId="0" fillId="0" borderId="0" xfId="0" applyNumberFormat="1" applyAlignment="1" applyProtection="1">
      <alignment horizontal="center"/>
    </xf>
    <xf numFmtId="182" fontId="0" fillId="0" borderId="0" xfId="4" applyFont="1" applyAlignment="1" applyProtection="1">
      <alignment horizontal="center"/>
    </xf>
    <xf numFmtId="0" fontId="4" fillId="0" borderId="0" xfId="4" applyNumberFormat="1" applyFont="1"/>
    <xf numFmtId="2" fontId="4" fillId="2" borderId="0" xfId="4" applyNumberFormat="1" applyFont="1" applyFill="1"/>
    <xf numFmtId="0" fontId="5" fillId="3" borderId="0" xfId="0" applyFont="1" applyFill="1" applyBorder="1" applyProtection="1"/>
    <xf numFmtId="0" fontId="5" fillId="3" borderId="0" xfId="0" applyFont="1" applyFill="1" applyBorder="1" applyAlignment="1" applyProtection="1">
      <alignment horizontal="center"/>
    </xf>
    <xf numFmtId="0" fontId="5" fillId="3" borderId="0" xfId="0" applyFont="1" applyFill="1" applyProtection="1"/>
    <xf numFmtId="0" fontId="0" fillId="3" borderId="0" xfId="0" applyFill="1" applyProtection="1"/>
    <xf numFmtId="182" fontId="5" fillId="3" borderId="0" xfId="4" applyFont="1" applyFill="1" applyBorder="1" applyAlignment="1" applyProtection="1">
      <alignment horizontal="center"/>
    </xf>
    <xf numFmtId="0" fontId="6" fillId="3" borderId="0" xfId="0" applyFont="1" applyFill="1" applyBorder="1" applyProtection="1"/>
    <xf numFmtId="0" fontId="6" fillId="3" borderId="0" xfId="0" applyFont="1" applyFill="1" applyBorder="1" applyAlignment="1" applyProtection="1">
      <alignment horizontal="center"/>
    </xf>
    <xf numFmtId="0" fontId="2" fillId="3" borderId="0" xfId="0" applyFont="1" applyFill="1" applyProtection="1"/>
    <xf numFmtId="177" fontId="8" fillId="3" borderId="0" xfId="4" applyNumberFormat="1" applyFont="1" applyFill="1" applyBorder="1" applyProtection="1"/>
    <xf numFmtId="0" fontId="8" fillId="3" borderId="0" xfId="0" applyFont="1" applyFill="1" applyBorder="1" applyProtection="1"/>
    <xf numFmtId="0" fontId="7" fillId="3" borderId="0" xfId="0" applyFont="1" applyFill="1" applyBorder="1" applyProtection="1"/>
    <xf numFmtId="178" fontId="6" fillId="3" borderId="0" xfId="0" applyNumberFormat="1" applyFont="1" applyFill="1" applyBorder="1" applyProtection="1"/>
    <xf numFmtId="0" fontId="5" fillId="4" borderId="0" xfId="0" applyFont="1" applyFill="1" applyBorder="1" applyProtection="1"/>
    <xf numFmtId="49" fontId="3" fillId="4" borderId="0" xfId="0" applyNumberFormat="1" applyFont="1" applyFill="1" applyBorder="1" applyProtection="1"/>
    <xf numFmtId="10" fontId="5" fillId="4" borderId="0" xfId="0" applyNumberFormat="1" applyFont="1" applyFill="1" applyBorder="1" applyProtection="1"/>
    <xf numFmtId="10" fontId="6" fillId="3" borderId="0" xfId="0" applyNumberFormat="1" applyFont="1" applyFill="1" applyBorder="1" applyProtection="1"/>
    <xf numFmtId="0" fontId="12" fillId="3" borderId="0" xfId="0" applyFont="1" applyFill="1" applyBorder="1" applyProtection="1"/>
    <xf numFmtId="177" fontId="6" fillId="3" borderId="0" xfId="2" applyNumberFormat="1" applyFont="1" applyFill="1" applyBorder="1" applyProtection="1"/>
    <xf numFmtId="171" fontId="8" fillId="5" borderId="1" xfId="4" applyNumberFormat="1" applyFont="1" applyFill="1" applyBorder="1" applyProtection="1">
      <protection locked="0"/>
    </xf>
    <xf numFmtId="171" fontId="17" fillId="3" borderId="0" xfId="2" applyNumberFormat="1" applyFont="1" applyFill="1" applyBorder="1" applyProtection="1"/>
    <xf numFmtId="0" fontId="16" fillId="3" borderId="0" xfId="0" applyFont="1" applyFill="1" applyBorder="1" applyAlignment="1" applyProtection="1">
      <alignment horizontal="center"/>
    </xf>
    <xf numFmtId="186" fontId="11" fillId="5" borderId="2" xfId="3" applyNumberFormat="1" applyFont="1" applyFill="1" applyBorder="1" applyProtection="1">
      <protection locked="0"/>
    </xf>
    <xf numFmtId="183" fontId="15" fillId="3" borderId="0" xfId="0" applyNumberFormat="1" applyFont="1" applyFill="1" applyBorder="1" applyAlignment="1" applyProtection="1">
      <alignment horizontal="center"/>
    </xf>
    <xf numFmtId="171" fontId="13" fillId="3" borderId="0" xfId="2" applyNumberFormat="1" applyFont="1" applyFill="1" applyBorder="1" applyAlignment="1" applyProtection="1">
      <alignment horizontal="center"/>
    </xf>
    <xf numFmtId="171" fontId="13" fillId="3" borderId="3" xfId="2" applyNumberFormat="1" applyFont="1" applyFill="1" applyBorder="1" applyProtection="1"/>
    <xf numFmtId="171" fontId="8" fillId="5" borderId="4" xfId="2" applyNumberFormat="1" applyFont="1" applyFill="1" applyBorder="1" applyAlignment="1" applyProtection="1">
      <alignment horizontal="center"/>
      <protection locked="0"/>
    </xf>
    <xf numFmtId="0" fontId="9" fillId="5" borderId="4" xfId="2" applyNumberFormat="1" applyFont="1" applyFill="1" applyBorder="1" applyAlignment="1" applyProtection="1">
      <alignment horizontal="center"/>
      <protection locked="0"/>
    </xf>
    <xf numFmtId="0" fontId="8" fillId="5" borderId="4" xfId="4" applyNumberFormat="1" applyFont="1" applyFill="1" applyBorder="1" applyAlignment="1" applyProtection="1">
      <alignment horizontal="center"/>
      <protection locked="0"/>
    </xf>
    <xf numFmtId="0" fontId="18" fillId="4" borderId="0" xfId="0" applyFont="1" applyFill="1" applyBorder="1" applyProtection="1"/>
    <xf numFmtId="49" fontId="8" fillId="5" borderId="4" xfId="4" applyNumberFormat="1" applyFont="1" applyFill="1" applyBorder="1" applyAlignment="1" applyProtection="1">
      <alignment horizontal="center"/>
      <protection locked="0"/>
    </xf>
    <xf numFmtId="0" fontId="8" fillId="5" borderId="1" xfId="0" applyFont="1" applyFill="1" applyBorder="1" applyProtection="1">
      <protection locked="0"/>
    </xf>
    <xf numFmtId="0" fontId="10" fillId="3" borderId="0" xfId="0" applyFont="1" applyFill="1" applyAlignment="1" applyProtection="1">
      <alignment horizontal="left"/>
    </xf>
    <xf numFmtId="0" fontId="16" fillId="3" borderId="0" xfId="0" applyFont="1" applyFill="1" applyProtection="1"/>
    <xf numFmtId="0" fontId="19" fillId="3" borderId="0" xfId="0" applyFont="1" applyFill="1" applyProtection="1"/>
    <xf numFmtId="0" fontId="8" fillId="5" borderId="5" xfId="0" applyFont="1" applyFill="1" applyBorder="1" applyProtection="1">
      <protection locked="0"/>
    </xf>
    <xf numFmtId="171" fontId="14" fillId="3" borderId="0" xfId="2" applyNumberFormat="1" applyFont="1" applyFill="1" applyBorder="1" applyAlignment="1" applyProtection="1">
      <alignment horizontal="center"/>
    </xf>
    <xf numFmtId="0" fontId="19" fillId="6" borderId="0" xfId="0" applyFont="1" applyFill="1" applyBorder="1" applyAlignment="1" applyProtection="1">
      <alignment horizontal="center" vertical="center" wrapText="1"/>
    </xf>
    <xf numFmtId="184" fontId="19" fillId="6" borderId="0" xfId="0" applyNumberFormat="1" applyFont="1" applyFill="1" applyBorder="1" applyAlignment="1" applyProtection="1">
      <alignment horizontal="center" vertical="center" wrapText="1"/>
    </xf>
    <xf numFmtId="0" fontId="16" fillId="3" borderId="0" xfId="0" applyFont="1" applyFill="1" applyBorder="1" applyAlignment="1" applyProtection="1"/>
    <xf numFmtId="0" fontId="16" fillId="3" borderId="0" xfId="0" applyFont="1" applyFill="1" applyAlignment="1" applyProtection="1">
      <alignment horizontal="center"/>
    </xf>
    <xf numFmtId="0" fontId="8" fillId="7" borderId="5" xfId="0" applyFont="1" applyFill="1" applyBorder="1" applyProtection="1">
      <protection locked="0"/>
    </xf>
    <xf numFmtId="0" fontId="2" fillId="0" borderId="0" xfId="0" applyFont="1" applyFill="1" applyBorder="1"/>
    <xf numFmtId="0" fontId="22" fillId="0" borderId="0" xfId="0" applyFont="1" applyFill="1" applyBorder="1"/>
    <xf numFmtId="0" fontId="21" fillId="0" borderId="0" xfId="0" applyFont="1" applyFill="1" applyBorder="1"/>
    <xf numFmtId="2" fontId="21" fillId="0" borderId="0" xfId="0" applyNumberFormat="1" applyFont="1" applyFill="1" applyBorder="1"/>
    <xf numFmtId="0" fontId="4" fillId="0" borderId="0" xfId="0" applyFont="1" applyFill="1" applyBorder="1"/>
    <xf numFmtId="0" fontId="23" fillId="7" borderId="0" xfId="0" applyFont="1" applyFill="1" applyBorder="1"/>
    <xf numFmtId="0" fontId="24" fillId="7" borderId="0" xfId="0" applyFont="1" applyFill="1" applyBorder="1"/>
    <xf numFmtId="0" fontId="25" fillId="7" borderId="0" xfId="0" applyFont="1" applyFill="1" applyBorder="1"/>
    <xf numFmtId="10" fontId="23" fillId="7" borderId="0" xfId="0" applyNumberFormat="1" applyFont="1" applyFill="1" applyBorder="1" applyAlignment="1">
      <alignment horizontal="left"/>
    </xf>
    <xf numFmtId="10" fontId="23" fillId="7" borderId="0" xfId="3" applyNumberFormat="1" applyFont="1" applyFill="1" applyBorder="1" applyAlignment="1">
      <alignment horizontal="left"/>
    </xf>
    <xf numFmtId="177" fontId="23" fillId="7" borderId="0" xfId="3" applyNumberFormat="1" applyFont="1" applyFill="1" applyBorder="1" applyAlignment="1">
      <alignment horizontal="left"/>
    </xf>
    <xf numFmtId="177" fontId="25" fillId="0" borderId="6" xfId="0" applyNumberFormat="1" applyFont="1" applyFill="1" applyBorder="1" applyAlignment="1">
      <alignment horizontal="left"/>
    </xf>
    <xf numFmtId="177" fontId="25" fillId="0" borderId="7" xfId="2" applyNumberFormat="1" applyFont="1" applyFill="1" applyBorder="1" applyAlignment="1">
      <alignment horizontal="left"/>
    </xf>
    <xf numFmtId="0" fontId="25" fillId="0" borderId="7" xfId="0" applyFont="1" applyFill="1" applyBorder="1" applyAlignment="1">
      <alignment horizontal="left"/>
    </xf>
    <xf numFmtId="0" fontId="3" fillId="8" borderId="0" xfId="0" applyFont="1" applyFill="1" applyBorder="1"/>
    <xf numFmtId="0" fontId="21" fillId="8" borderId="0" xfId="0" applyFont="1" applyFill="1" applyBorder="1"/>
    <xf numFmtId="177" fontId="4" fillId="8" borderId="0" xfId="0" applyNumberFormat="1" applyFont="1" applyFill="1" applyBorder="1"/>
    <xf numFmtId="10" fontId="21" fillId="8" borderId="0" xfId="3" applyNumberFormat="1" applyFont="1" applyFill="1" applyBorder="1"/>
    <xf numFmtId="177" fontId="3" fillId="8" borderId="0" xfId="0" applyNumberFormat="1" applyFont="1" applyFill="1" applyBorder="1"/>
    <xf numFmtId="177" fontId="21" fillId="0" borderId="6" xfId="0" applyNumberFormat="1" applyFont="1" applyFill="1" applyBorder="1"/>
    <xf numFmtId="177" fontId="21" fillId="0" borderId="7" xfId="0" applyNumberFormat="1" applyFont="1" applyFill="1" applyBorder="1"/>
    <xf numFmtId="0" fontId="21" fillId="0" borderId="7" xfId="3" applyNumberFormat="1" applyFont="1" applyFill="1" applyBorder="1"/>
    <xf numFmtId="0" fontId="3" fillId="7" borderId="0" xfId="0" applyFont="1" applyFill="1" applyBorder="1"/>
    <xf numFmtId="0" fontId="21" fillId="7" borderId="0" xfId="0" applyFont="1" applyFill="1" applyBorder="1"/>
    <xf numFmtId="177" fontId="21" fillId="7" borderId="0" xfId="4" applyNumberFormat="1" applyFont="1" applyFill="1" applyBorder="1"/>
    <xf numFmtId="194" fontId="3" fillId="7" borderId="0" xfId="2" applyNumberFormat="1" applyFont="1" applyFill="1" applyBorder="1"/>
    <xf numFmtId="177" fontId="3" fillId="7" borderId="0" xfId="0" applyNumberFormat="1" applyFont="1" applyFill="1" applyBorder="1"/>
    <xf numFmtId="177" fontId="21" fillId="0" borderId="6" xfId="4" applyNumberFormat="1" applyFont="1" applyFill="1" applyBorder="1"/>
    <xf numFmtId="0" fontId="21" fillId="0" borderId="7" xfId="2" applyNumberFormat="1" applyFont="1" applyFill="1" applyBorder="1"/>
    <xf numFmtId="10" fontId="21" fillId="0" borderId="7" xfId="3" applyNumberFormat="1" applyFont="1" applyFill="1" applyBorder="1"/>
    <xf numFmtId="0" fontId="4" fillId="8" borderId="0" xfId="0" applyFont="1" applyFill="1" applyBorder="1"/>
    <xf numFmtId="0" fontId="26" fillId="7" borderId="0" xfId="0" applyFont="1" applyFill="1" applyBorder="1"/>
    <xf numFmtId="0" fontId="4" fillId="7" borderId="0" xfId="0" applyFont="1" applyFill="1" applyBorder="1"/>
    <xf numFmtId="0" fontId="30" fillId="0" borderId="0" xfId="0" applyFont="1"/>
    <xf numFmtId="0" fontId="29" fillId="7" borderId="0" xfId="0" applyFont="1" applyFill="1"/>
    <xf numFmtId="0" fontId="0" fillId="7" borderId="0" xfId="0" applyFill="1"/>
    <xf numFmtId="0" fontId="27" fillId="7" borderId="0" xfId="0" applyFont="1" applyFill="1"/>
    <xf numFmtId="14" fontId="0" fillId="7" borderId="0" xfId="0" applyNumberFormat="1" applyFill="1"/>
    <xf numFmtId="0" fontId="0" fillId="7" borderId="0" xfId="0" applyNumberFormat="1" applyFill="1"/>
    <xf numFmtId="1" fontId="28" fillId="5" borderId="0" xfId="0" applyNumberFormat="1" applyFont="1" applyFill="1" applyProtection="1">
      <protection locked="0"/>
    </xf>
    <xf numFmtId="2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9" fontId="9" fillId="0" borderId="0" xfId="0" applyNumberFormat="1" applyFont="1" applyFill="1" applyBorder="1"/>
    <xf numFmtId="0" fontId="21" fillId="0" borderId="0" xfId="0" applyFont="1" applyFill="1" applyBorder="1" applyAlignment="1">
      <alignment horizontal="right"/>
    </xf>
    <xf numFmtId="0" fontId="31" fillId="7" borderId="0" xfId="1" applyFill="1" applyBorder="1" applyAlignment="1" applyProtection="1"/>
    <xf numFmtId="0" fontId="32" fillId="0" borderId="0" xfId="1" applyFont="1" applyAlignment="1" applyProtection="1"/>
    <xf numFmtId="14" fontId="35" fillId="5" borderId="0" xfId="0" applyNumberFormat="1" applyFont="1" applyFill="1" applyProtection="1">
      <protection locked="0"/>
    </xf>
    <xf numFmtId="14" fontId="36" fillId="7" borderId="0" xfId="0" applyNumberFormat="1" applyFont="1" applyFill="1"/>
    <xf numFmtId="14" fontId="37" fillId="5" borderId="0" xfId="0" applyNumberFormat="1" applyFont="1" applyFill="1" applyProtection="1">
      <protection locked="0"/>
    </xf>
    <xf numFmtId="0" fontId="12" fillId="3" borderId="3" xfId="0" applyFont="1" applyFill="1" applyBorder="1" applyAlignment="1" applyProtection="1">
      <alignment horizontal="center"/>
    </xf>
    <xf numFmtId="0" fontId="20" fillId="3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left" vertical="top" wrapText="1"/>
    </xf>
    <xf numFmtId="0" fontId="21" fillId="7" borderId="0" xfId="0" applyFont="1" applyFill="1" applyBorder="1" applyAlignment="1">
      <alignment horizontal="center"/>
    </xf>
    <xf numFmtId="0" fontId="21" fillId="8" borderId="0" xfId="0" applyFont="1" applyFill="1" applyBorder="1" applyAlignment="1">
      <alignment horizontal="center"/>
    </xf>
    <xf numFmtId="0" fontId="34" fillId="9" borderId="0" xfId="1" applyFont="1" applyFill="1" applyBorder="1" applyAlignment="1" applyProtection="1"/>
    <xf numFmtId="0" fontId="5" fillId="9" borderId="0" xfId="0" applyFont="1" applyFill="1" applyBorder="1" applyProtection="1"/>
    <xf numFmtId="0" fontId="33" fillId="9" borderId="0" xfId="0" applyFont="1" applyFill="1" applyBorder="1" applyAlignment="1" applyProtection="1">
      <alignment horizontal="right"/>
    </xf>
    <xf numFmtId="0" fontId="33" fillId="9" borderId="0" xfId="0" applyFont="1" applyFill="1" applyBorder="1" applyProtection="1"/>
    <xf numFmtId="0" fontId="4" fillId="0" borderId="0" xfId="0" applyFont="1" applyFill="1" applyBorder="1" applyAlignment="1" applyProtection="1">
      <alignment horizontal="left" vertical="top" wrapText="1"/>
    </xf>
  </cellXfs>
  <cellStyles count="5">
    <cellStyle name="Hiperlink" xfId="1" builtinId="8"/>
    <cellStyle name="Moeda" xfId="2" builtinId="4"/>
    <cellStyle name="Normal" xfId="0" builtinId="0"/>
    <cellStyle name="Porcentagem" xfId="3" builtinId="5"/>
    <cellStyle name="Vírgula" xfId="4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1895475</xdr:colOff>
      <xdr:row>2</xdr:row>
      <xdr:rowOff>152400</xdr:rowOff>
    </xdr:from>
    <xdr:to>
      <xdr:col>3</xdr:col>
      <xdr:colOff>38100</xdr:colOff>
      <xdr:row>4</xdr:row>
      <xdr:rowOff>19050</xdr:rowOff>
    </xdr:to>
    <xdr:sp macro="" textlink="">
      <xdr:nvSpPr>
        <xdr:cNvPr id="1132" name="Rectangle 2"/>
        <xdr:cNvSpPr>
          <a:spLocks noChangeArrowheads="1"/>
        </xdr:cNvSpPr>
      </xdr:nvSpPr>
      <xdr:spPr bwMode="auto">
        <a:xfrm>
          <a:off x="2276475" y="476250"/>
          <a:ext cx="1095375" cy="285750"/>
        </a:xfrm>
        <a:prstGeom prst="rect">
          <a:avLst/>
        </a:prstGeom>
        <a:noFill/>
        <a:ln w="34925">
          <a:solidFill>
            <a:srgbClr val="969696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1895475</xdr:colOff>
      <xdr:row>4</xdr:row>
      <xdr:rowOff>152400</xdr:rowOff>
    </xdr:from>
    <xdr:to>
      <xdr:col>3</xdr:col>
      <xdr:colOff>38100</xdr:colOff>
      <xdr:row>6</xdr:row>
      <xdr:rowOff>19050</xdr:rowOff>
    </xdr:to>
    <xdr:sp macro="" textlink="">
      <xdr:nvSpPr>
        <xdr:cNvPr id="1133" name="Rectangle 3"/>
        <xdr:cNvSpPr>
          <a:spLocks noChangeArrowheads="1"/>
        </xdr:cNvSpPr>
      </xdr:nvSpPr>
      <xdr:spPr bwMode="auto">
        <a:xfrm>
          <a:off x="2276475" y="895350"/>
          <a:ext cx="1095375" cy="285750"/>
        </a:xfrm>
        <a:prstGeom prst="rect">
          <a:avLst/>
        </a:prstGeom>
        <a:noFill/>
        <a:ln w="34925">
          <a:solidFill>
            <a:srgbClr val="969696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1895475</xdr:colOff>
      <xdr:row>10</xdr:row>
      <xdr:rowOff>152400</xdr:rowOff>
    </xdr:from>
    <xdr:to>
      <xdr:col>3</xdr:col>
      <xdr:colOff>38100</xdr:colOff>
      <xdr:row>12</xdr:row>
      <xdr:rowOff>19050</xdr:rowOff>
    </xdr:to>
    <xdr:sp macro="" textlink="">
      <xdr:nvSpPr>
        <xdr:cNvPr id="1134" name="Rectangle 4"/>
        <xdr:cNvSpPr>
          <a:spLocks noChangeArrowheads="1"/>
        </xdr:cNvSpPr>
      </xdr:nvSpPr>
      <xdr:spPr bwMode="auto">
        <a:xfrm>
          <a:off x="2276475" y="2057400"/>
          <a:ext cx="1095375" cy="285750"/>
        </a:xfrm>
        <a:prstGeom prst="rect">
          <a:avLst/>
        </a:prstGeom>
        <a:noFill/>
        <a:ln w="34925">
          <a:solidFill>
            <a:srgbClr val="C0C0C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1885950</xdr:colOff>
      <xdr:row>12</xdr:row>
      <xdr:rowOff>152400</xdr:rowOff>
    </xdr:from>
    <xdr:to>
      <xdr:col>3</xdr:col>
      <xdr:colOff>28575</xdr:colOff>
      <xdr:row>14</xdr:row>
      <xdr:rowOff>19050</xdr:rowOff>
    </xdr:to>
    <xdr:sp macro="" textlink="">
      <xdr:nvSpPr>
        <xdr:cNvPr id="1135" name="Rectangle 5"/>
        <xdr:cNvSpPr>
          <a:spLocks noChangeArrowheads="1"/>
        </xdr:cNvSpPr>
      </xdr:nvSpPr>
      <xdr:spPr bwMode="auto">
        <a:xfrm>
          <a:off x="2266950" y="2476500"/>
          <a:ext cx="1095375" cy="285750"/>
        </a:xfrm>
        <a:prstGeom prst="rect">
          <a:avLst/>
        </a:prstGeom>
        <a:noFill/>
        <a:ln w="34925">
          <a:solidFill>
            <a:srgbClr val="C0C0C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1885950</xdr:colOff>
      <xdr:row>6</xdr:row>
      <xdr:rowOff>152400</xdr:rowOff>
    </xdr:from>
    <xdr:to>
      <xdr:col>3</xdr:col>
      <xdr:colOff>28575</xdr:colOff>
      <xdr:row>8</xdr:row>
      <xdr:rowOff>19050</xdr:rowOff>
    </xdr:to>
    <xdr:sp macro="" textlink="">
      <xdr:nvSpPr>
        <xdr:cNvPr id="1136" name="Rectangle 6"/>
        <xdr:cNvSpPr>
          <a:spLocks noChangeArrowheads="1"/>
        </xdr:cNvSpPr>
      </xdr:nvSpPr>
      <xdr:spPr bwMode="auto">
        <a:xfrm>
          <a:off x="2266950" y="1314450"/>
          <a:ext cx="1095375" cy="285750"/>
        </a:xfrm>
        <a:prstGeom prst="rect">
          <a:avLst/>
        </a:prstGeom>
        <a:noFill/>
        <a:ln w="34925">
          <a:solidFill>
            <a:srgbClr val="CC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1885950</xdr:colOff>
      <xdr:row>14</xdr:row>
      <xdr:rowOff>152400</xdr:rowOff>
    </xdr:from>
    <xdr:to>
      <xdr:col>3</xdr:col>
      <xdr:colOff>28575</xdr:colOff>
      <xdr:row>16</xdr:row>
      <xdr:rowOff>19050</xdr:rowOff>
    </xdr:to>
    <xdr:sp macro="" textlink="">
      <xdr:nvSpPr>
        <xdr:cNvPr id="1137" name="Rectangle 7"/>
        <xdr:cNvSpPr>
          <a:spLocks noChangeArrowheads="1"/>
        </xdr:cNvSpPr>
      </xdr:nvSpPr>
      <xdr:spPr bwMode="auto">
        <a:xfrm>
          <a:off x="2266950" y="2895600"/>
          <a:ext cx="1095375" cy="285750"/>
        </a:xfrm>
        <a:prstGeom prst="rect">
          <a:avLst/>
        </a:prstGeom>
        <a:noFill/>
        <a:ln w="34925">
          <a:solidFill>
            <a:srgbClr val="CC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85725</xdr:colOff>
      <xdr:row>2</xdr:row>
      <xdr:rowOff>123825</xdr:rowOff>
    </xdr:from>
    <xdr:to>
      <xdr:col>7</xdr:col>
      <xdr:colOff>876300</xdr:colOff>
      <xdr:row>16</xdr:row>
      <xdr:rowOff>38100</xdr:rowOff>
    </xdr:to>
    <xdr:sp macro="" textlink="">
      <xdr:nvSpPr>
        <xdr:cNvPr id="1138" name="AutoShape 10"/>
        <xdr:cNvSpPr>
          <a:spLocks noChangeArrowheads="1"/>
        </xdr:cNvSpPr>
      </xdr:nvSpPr>
      <xdr:spPr bwMode="auto">
        <a:xfrm>
          <a:off x="3419475" y="447675"/>
          <a:ext cx="2952750" cy="2752725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969696"/>
            </a:gs>
            <a:gs pos="100000">
              <a:srgbClr val="E3E3E3"/>
            </a:gs>
          </a:gsLst>
          <a:path path="rect">
            <a:fillToRect l="50000" t="50000" r="50000" b="50000"/>
          </a:path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57150</xdr:colOff>
      <xdr:row>2</xdr:row>
      <xdr:rowOff>123825</xdr:rowOff>
    </xdr:from>
    <xdr:to>
      <xdr:col>1</xdr:col>
      <xdr:colOff>1866900</xdr:colOff>
      <xdr:row>4</xdr:row>
      <xdr:rowOff>38100</xdr:rowOff>
    </xdr:to>
    <xdr:sp macro="" textlink="">
      <xdr:nvSpPr>
        <xdr:cNvPr id="1035" name="AutoShape 11"/>
        <xdr:cNvSpPr>
          <a:spLocks noChangeArrowheads="1"/>
        </xdr:cNvSpPr>
      </xdr:nvSpPr>
      <xdr:spPr bwMode="auto">
        <a:xfrm>
          <a:off x="438150" y="447675"/>
          <a:ext cx="1809750" cy="333375"/>
        </a:xfrm>
        <a:prstGeom prst="bevel">
          <a:avLst>
            <a:gd name="adj" fmla="val 12500"/>
          </a:avLst>
        </a:prstGeom>
        <a:solidFill>
          <a:srgbClr val="E3E3E3"/>
        </a:solidFill>
        <a:ln w="9525">
          <a:solidFill>
            <a:srgbClr val="CCCCFF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pt-BR" sz="1400" b="1" i="0" u="none" strike="noStrike" baseline="0">
              <a:solidFill>
                <a:srgbClr val="333399"/>
              </a:solidFill>
              <a:latin typeface="Arial"/>
              <a:cs typeface="Arial"/>
            </a:rPr>
            <a:t>Data de emissão</a:t>
          </a:r>
        </a:p>
      </xdr:txBody>
    </xdr:sp>
    <xdr:clientData/>
  </xdr:twoCellAnchor>
  <xdr:twoCellAnchor>
    <xdr:from>
      <xdr:col>1</xdr:col>
      <xdr:colOff>47625</xdr:colOff>
      <xdr:row>4</xdr:row>
      <xdr:rowOff>123825</xdr:rowOff>
    </xdr:from>
    <xdr:to>
      <xdr:col>1</xdr:col>
      <xdr:colOff>1857375</xdr:colOff>
      <xdr:row>6</xdr:row>
      <xdr:rowOff>38100</xdr:rowOff>
    </xdr:to>
    <xdr:sp macro="" textlink="">
      <xdr:nvSpPr>
        <xdr:cNvPr id="1036" name="AutoShape 12"/>
        <xdr:cNvSpPr>
          <a:spLocks noChangeArrowheads="1"/>
        </xdr:cNvSpPr>
      </xdr:nvSpPr>
      <xdr:spPr bwMode="auto">
        <a:xfrm>
          <a:off x="428625" y="866775"/>
          <a:ext cx="1809750" cy="333375"/>
        </a:xfrm>
        <a:prstGeom prst="bevel">
          <a:avLst>
            <a:gd name="adj" fmla="val 12500"/>
          </a:avLst>
        </a:prstGeom>
        <a:solidFill>
          <a:srgbClr val="E3E3E3"/>
        </a:solidFill>
        <a:ln w="9525">
          <a:solidFill>
            <a:srgbClr val="CCCCFF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pt-BR" sz="1400" b="1" i="0" u="none" strike="noStrike" baseline="0">
              <a:solidFill>
                <a:srgbClr val="333399"/>
              </a:solidFill>
              <a:latin typeface="Arial"/>
              <a:cs typeface="Arial"/>
            </a:rPr>
            <a:t>Prazo para pgto</a:t>
          </a:r>
        </a:p>
      </xdr:txBody>
    </xdr:sp>
    <xdr:clientData/>
  </xdr:twoCellAnchor>
  <xdr:twoCellAnchor>
    <xdr:from>
      <xdr:col>1</xdr:col>
      <xdr:colOff>47625</xdr:colOff>
      <xdr:row>6</xdr:row>
      <xdr:rowOff>133350</xdr:rowOff>
    </xdr:from>
    <xdr:to>
      <xdr:col>1</xdr:col>
      <xdr:colOff>1857375</xdr:colOff>
      <xdr:row>8</xdr:row>
      <xdr:rowOff>47625</xdr:rowOff>
    </xdr:to>
    <xdr:sp macro="" textlink="">
      <xdr:nvSpPr>
        <xdr:cNvPr id="1037" name="AutoShape 13"/>
        <xdr:cNvSpPr>
          <a:spLocks noChangeArrowheads="1"/>
        </xdr:cNvSpPr>
      </xdr:nvSpPr>
      <xdr:spPr bwMode="auto">
        <a:xfrm>
          <a:off x="428625" y="1295400"/>
          <a:ext cx="1809750" cy="333375"/>
        </a:xfrm>
        <a:prstGeom prst="bevel">
          <a:avLst>
            <a:gd name="adj" fmla="val 12500"/>
          </a:avLst>
        </a:prstGeom>
        <a:solidFill>
          <a:srgbClr val="E3E3E3"/>
        </a:solidFill>
        <a:ln w="9525">
          <a:solidFill>
            <a:srgbClr val="CCCCFF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pt-BR" sz="1400" b="1" i="0" u="none" strike="noStrike" baseline="0">
              <a:solidFill>
                <a:srgbClr val="333399"/>
              </a:solidFill>
              <a:latin typeface="Arial"/>
              <a:cs typeface="Arial"/>
            </a:rPr>
            <a:t>Vencimento</a:t>
          </a:r>
        </a:p>
      </xdr:txBody>
    </xdr:sp>
    <xdr:clientData/>
  </xdr:twoCellAnchor>
  <xdr:twoCellAnchor>
    <xdr:from>
      <xdr:col>1</xdr:col>
      <xdr:colOff>47625</xdr:colOff>
      <xdr:row>10</xdr:row>
      <xdr:rowOff>123825</xdr:rowOff>
    </xdr:from>
    <xdr:to>
      <xdr:col>1</xdr:col>
      <xdr:colOff>1857375</xdr:colOff>
      <xdr:row>12</xdr:row>
      <xdr:rowOff>38100</xdr:rowOff>
    </xdr:to>
    <xdr:sp macro="" textlink="">
      <xdr:nvSpPr>
        <xdr:cNvPr id="1038" name="AutoShape 14"/>
        <xdr:cNvSpPr>
          <a:spLocks noChangeArrowheads="1"/>
        </xdr:cNvSpPr>
      </xdr:nvSpPr>
      <xdr:spPr bwMode="auto">
        <a:xfrm>
          <a:off x="428625" y="2028825"/>
          <a:ext cx="1809750" cy="333375"/>
        </a:xfrm>
        <a:prstGeom prst="bevel">
          <a:avLst>
            <a:gd name="adj" fmla="val 12500"/>
          </a:avLst>
        </a:prstGeom>
        <a:solidFill>
          <a:srgbClr val="E3E3E3"/>
        </a:solidFill>
        <a:ln w="9525">
          <a:solidFill>
            <a:srgbClr val="CCCCFF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pt-BR" sz="1400" b="1" i="0" u="none" strike="noStrike" baseline="0">
              <a:solidFill>
                <a:srgbClr val="008080"/>
              </a:solidFill>
              <a:latin typeface="Arial"/>
              <a:cs typeface="Arial"/>
            </a:rPr>
            <a:t>Data de emissão</a:t>
          </a:r>
        </a:p>
      </xdr:txBody>
    </xdr:sp>
    <xdr:clientData/>
  </xdr:twoCellAnchor>
  <xdr:twoCellAnchor>
    <xdr:from>
      <xdr:col>1</xdr:col>
      <xdr:colOff>38100</xdr:colOff>
      <xdr:row>12</xdr:row>
      <xdr:rowOff>123825</xdr:rowOff>
    </xdr:from>
    <xdr:to>
      <xdr:col>1</xdr:col>
      <xdr:colOff>1847850</xdr:colOff>
      <xdr:row>14</xdr:row>
      <xdr:rowOff>38100</xdr:rowOff>
    </xdr:to>
    <xdr:sp macro="" textlink="">
      <xdr:nvSpPr>
        <xdr:cNvPr id="1039" name="AutoShape 15"/>
        <xdr:cNvSpPr>
          <a:spLocks noChangeArrowheads="1"/>
        </xdr:cNvSpPr>
      </xdr:nvSpPr>
      <xdr:spPr bwMode="auto">
        <a:xfrm>
          <a:off x="419100" y="2447925"/>
          <a:ext cx="1809750" cy="333375"/>
        </a:xfrm>
        <a:prstGeom prst="bevel">
          <a:avLst>
            <a:gd name="adj" fmla="val 12500"/>
          </a:avLst>
        </a:prstGeom>
        <a:solidFill>
          <a:srgbClr val="E3E3E3"/>
        </a:solidFill>
        <a:ln w="9525">
          <a:solidFill>
            <a:srgbClr val="CCCCFF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pt-BR" sz="1400" b="1" i="0" u="none" strike="noStrike" baseline="0">
              <a:solidFill>
                <a:srgbClr val="008080"/>
              </a:solidFill>
              <a:latin typeface="Arial"/>
              <a:cs typeface="Arial"/>
            </a:rPr>
            <a:t>Vencimento</a:t>
          </a:r>
        </a:p>
      </xdr:txBody>
    </xdr:sp>
    <xdr:clientData/>
  </xdr:twoCellAnchor>
  <xdr:twoCellAnchor>
    <xdr:from>
      <xdr:col>1</xdr:col>
      <xdr:colOff>47625</xdr:colOff>
      <xdr:row>14</xdr:row>
      <xdr:rowOff>123825</xdr:rowOff>
    </xdr:from>
    <xdr:to>
      <xdr:col>1</xdr:col>
      <xdr:colOff>1857375</xdr:colOff>
      <xdr:row>16</xdr:row>
      <xdr:rowOff>38100</xdr:rowOff>
    </xdr:to>
    <xdr:sp macro="" textlink="">
      <xdr:nvSpPr>
        <xdr:cNvPr id="1040" name="AutoShape 16"/>
        <xdr:cNvSpPr>
          <a:spLocks noChangeArrowheads="1"/>
        </xdr:cNvSpPr>
      </xdr:nvSpPr>
      <xdr:spPr bwMode="auto">
        <a:xfrm>
          <a:off x="428625" y="2867025"/>
          <a:ext cx="1809750" cy="333375"/>
        </a:xfrm>
        <a:prstGeom prst="bevel">
          <a:avLst>
            <a:gd name="adj" fmla="val 12500"/>
          </a:avLst>
        </a:prstGeom>
        <a:solidFill>
          <a:srgbClr val="E3E3E3"/>
        </a:solidFill>
        <a:ln w="9525">
          <a:solidFill>
            <a:srgbClr val="CCCCFF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pt-BR" sz="1400" b="1" i="0" u="none" strike="noStrike" baseline="0">
              <a:solidFill>
                <a:srgbClr val="008080"/>
              </a:solidFill>
              <a:latin typeface="Arial"/>
              <a:cs typeface="Arial"/>
            </a:rPr>
            <a:t>Prazo para pgto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showGridLines="0" showRowColHeaders="0" showZeros="0" tabSelected="1" showOutlineSymbols="0" zoomScale="110" workbookViewId="0">
      <selection activeCell="C4" sqref="C4"/>
    </sheetView>
  </sheetViews>
  <sheetFormatPr defaultRowHeight="12.75" zeroHeight="1" x14ac:dyDescent="0.2"/>
  <cols>
    <col min="1" max="1" width="2.42578125" style="5" customWidth="1"/>
    <col min="2" max="2" width="2.28515625" style="5" customWidth="1"/>
    <col min="3" max="3" width="16.5703125" style="5" customWidth="1"/>
    <col min="4" max="4" width="13" style="5" bestFit="1" customWidth="1"/>
    <col min="5" max="5" width="8.28515625" style="5" customWidth="1"/>
    <col min="6" max="6" width="7.28515625" style="5" bestFit="1" customWidth="1"/>
    <col min="7" max="7" width="9" style="5" customWidth="1"/>
    <col min="8" max="8" width="12.7109375" style="5" customWidth="1"/>
    <col min="9" max="9" width="12.28515625" style="5" bestFit="1" customWidth="1"/>
    <col min="10" max="10" width="13.7109375" style="5" customWidth="1"/>
    <col min="11" max="11" width="9.7109375" style="5" customWidth="1"/>
    <col min="12" max="12" width="3.140625" style="5" customWidth="1"/>
    <col min="13" max="15" width="6.7109375" style="5" hidden="1" customWidth="1"/>
    <col min="16" max="256" width="0" style="5" hidden="1" customWidth="1"/>
    <col min="257" max="16384" width="9.140625" style="5"/>
  </cols>
  <sheetData>
    <row r="1" spans="2:16" ht="14.25" x14ac:dyDescent="0.2"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2:16" ht="17.25" x14ac:dyDescent="0.3">
      <c r="B2" s="11"/>
      <c r="C2" s="39" t="s">
        <v>40</v>
      </c>
      <c r="D2" s="23"/>
      <c r="E2" s="23"/>
      <c r="F2" s="23"/>
      <c r="G2" s="24"/>
      <c r="H2" s="107"/>
      <c r="I2" s="108"/>
      <c r="J2" s="109"/>
      <c r="K2" s="11"/>
    </row>
    <row r="3" spans="2:16" ht="14.25" x14ac:dyDescent="0.2">
      <c r="B3" s="11"/>
      <c r="C3" s="23"/>
      <c r="D3" s="25"/>
      <c r="E3" s="25"/>
      <c r="F3" s="23"/>
      <c r="G3" s="23"/>
      <c r="H3" s="110"/>
      <c r="I3" s="108"/>
      <c r="J3" s="108"/>
      <c r="K3" s="11"/>
    </row>
    <row r="4" spans="2:16" ht="14.25" x14ac:dyDescent="0.2">
      <c r="B4" s="11"/>
      <c r="C4" s="32">
        <v>2.5000000000000001E-2</v>
      </c>
      <c r="D4" s="26"/>
      <c r="E4" s="26"/>
      <c r="F4" s="16"/>
      <c r="G4" s="16"/>
      <c r="H4" s="103" t="s">
        <v>0</v>
      </c>
      <c r="I4" s="103"/>
      <c r="J4" s="103"/>
      <c r="K4" s="11"/>
    </row>
    <row r="5" spans="2:16" s="6" customFormat="1" ht="26.25" customHeight="1" x14ac:dyDescent="0.2">
      <c r="B5" s="12"/>
      <c r="C5" s="47" t="s">
        <v>7</v>
      </c>
      <c r="D5" s="47" t="s">
        <v>12</v>
      </c>
      <c r="E5" s="47" t="s">
        <v>14</v>
      </c>
      <c r="F5" s="47" t="s">
        <v>15</v>
      </c>
      <c r="G5" s="47" t="s">
        <v>2</v>
      </c>
      <c r="H5" s="47" t="s">
        <v>11</v>
      </c>
      <c r="I5" s="47" t="str">
        <f>IF(I6=0,"  ","1ª. Parcela.")</f>
        <v>1ª. Parcela.</v>
      </c>
      <c r="J5" s="48">
        <f>IF(I6=0,F6,F6-1)</f>
        <v>9</v>
      </c>
      <c r="K5" s="12"/>
      <c r="N5" s="7"/>
      <c r="O5" s="7"/>
      <c r="P5" s="8"/>
    </row>
    <row r="6" spans="2:16" s="6" customFormat="1" ht="14.25" x14ac:dyDescent="0.2">
      <c r="B6" s="12"/>
      <c r="C6" s="40"/>
      <c r="D6" s="36">
        <v>1632.98</v>
      </c>
      <c r="E6" s="37">
        <v>1</v>
      </c>
      <c r="F6" s="38">
        <v>10</v>
      </c>
      <c r="G6" s="33">
        <f>VLOOKUP(F6,Detalhes!$B$4:$C$243,2,FALSE)</f>
        <v>160</v>
      </c>
      <c r="H6" s="34">
        <f>ROUND(FV($C$4,G6/30,0,-D8),2)</f>
        <v>1862.84</v>
      </c>
      <c r="I6" s="46">
        <f>IF(D10&gt;=1,0,ROUND((-J6*(F6-1))+H6,2))</f>
        <v>186.32</v>
      </c>
      <c r="J6" s="46">
        <f>IF(F6=1,0,ROUND(H6/F6,2))</f>
        <v>186.28</v>
      </c>
      <c r="K6" s="15"/>
      <c r="L6" s="8"/>
      <c r="M6" s="8"/>
      <c r="O6" s="8"/>
    </row>
    <row r="7" spans="2:16" ht="14.25" x14ac:dyDescent="0.2">
      <c r="B7" s="11"/>
      <c r="C7" s="16"/>
      <c r="D7" s="16"/>
      <c r="E7" s="16"/>
      <c r="F7" s="16"/>
      <c r="G7" s="27"/>
      <c r="H7" s="27"/>
      <c r="I7" s="27"/>
      <c r="J7" s="27"/>
      <c r="K7" s="11"/>
    </row>
    <row r="8" spans="2:16" ht="15" thickBot="1" x14ac:dyDescent="0.25">
      <c r="B8" s="11"/>
      <c r="C8" s="31" t="s">
        <v>10</v>
      </c>
      <c r="D8" s="30">
        <f>(D6*E6)-D10</f>
        <v>1632.98</v>
      </c>
      <c r="E8" s="28"/>
      <c r="F8" s="16"/>
      <c r="G8" s="102" t="s">
        <v>9</v>
      </c>
      <c r="H8" s="102"/>
      <c r="I8" s="35">
        <f>H6+D10</f>
        <v>1862.84</v>
      </c>
      <c r="J8" s="16"/>
      <c r="K8" s="11"/>
    </row>
    <row r="9" spans="2:16" ht="15" thickBot="1" x14ac:dyDescent="0.25">
      <c r="B9" s="11"/>
      <c r="C9" s="16"/>
      <c r="D9" s="16"/>
      <c r="E9" s="16"/>
      <c r="F9" s="16"/>
      <c r="G9" s="16"/>
      <c r="H9" s="16"/>
      <c r="I9" s="16"/>
      <c r="J9" s="16"/>
      <c r="K9" s="11"/>
    </row>
    <row r="10" spans="2:16" s="6" customFormat="1" ht="15" thickBot="1" x14ac:dyDescent="0.25">
      <c r="B10" s="12"/>
      <c r="C10" s="49" t="s">
        <v>13</v>
      </c>
      <c r="D10" s="29"/>
      <c r="E10" s="19"/>
      <c r="F10" s="17"/>
      <c r="G10" s="17"/>
      <c r="H10" s="16"/>
      <c r="I10" s="17"/>
      <c r="J10" s="17"/>
      <c r="K10" s="12"/>
    </row>
    <row r="11" spans="2:16" ht="15" thickBot="1" x14ac:dyDescent="0.25">
      <c r="B11" s="11"/>
      <c r="C11" s="16"/>
      <c r="D11" s="16"/>
      <c r="E11" s="16"/>
      <c r="F11" s="16"/>
      <c r="G11" s="21" t="str">
        <f>IF(D10&gt;=1,"Apagar o valor da ENTRADA FIXA após o termino de cada operação"," ")</f>
        <v xml:space="preserve"> </v>
      </c>
      <c r="H11" s="16"/>
      <c r="I11" s="16"/>
      <c r="J11" s="16"/>
      <c r="K11" s="11"/>
    </row>
    <row r="12" spans="2:16" ht="15" thickBot="1" x14ac:dyDescent="0.25">
      <c r="B12" s="13"/>
      <c r="C12" s="50" t="s">
        <v>8</v>
      </c>
      <c r="D12" s="41"/>
      <c r="E12" s="20"/>
      <c r="F12" s="16"/>
      <c r="G12" s="21" t="str">
        <f>IF(D12&gt;=1,"Apagar o prazo de entrada tambem"," ")</f>
        <v xml:space="preserve"> </v>
      </c>
      <c r="H12" s="22"/>
      <c r="I12" s="16"/>
      <c r="J12" s="16"/>
      <c r="K12" s="13"/>
    </row>
    <row r="13" spans="2:16" ht="14.25" x14ac:dyDescent="0.2">
      <c r="B13" s="13"/>
      <c r="C13" s="18"/>
      <c r="D13" s="18"/>
      <c r="E13" s="18"/>
      <c r="F13" s="18"/>
      <c r="G13" s="18"/>
      <c r="H13" s="18"/>
      <c r="I13" s="18"/>
      <c r="J13" s="18"/>
      <c r="K13" s="13"/>
    </row>
    <row r="14" spans="2:16" ht="14.25" x14ac:dyDescent="0.2"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2:16" ht="14.25" x14ac:dyDescent="0.2"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2:16" x14ac:dyDescent="0.2">
      <c r="B16" s="14"/>
      <c r="C16" s="43" t="s">
        <v>17</v>
      </c>
      <c r="D16" s="45"/>
      <c r="E16" s="51"/>
      <c r="F16" s="45"/>
      <c r="G16" s="51"/>
      <c r="H16" s="45"/>
      <c r="I16" s="51"/>
      <c r="J16" s="45"/>
      <c r="K16" s="14"/>
    </row>
    <row r="17" spans="2:11" x14ac:dyDescent="0.2">
      <c r="B17" s="14"/>
      <c r="C17" s="44" t="s">
        <v>16</v>
      </c>
      <c r="D17" s="42">
        <f>COUNTA(C16:J16)-1</f>
        <v>0</v>
      </c>
      <c r="E17" s="14"/>
      <c r="F17" s="14"/>
      <c r="G17" s="14"/>
      <c r="H17" s="14"/>
      <c r="I17" s="14"/>
      <c r="J17" s="14"/>
      <c r="K17" s="14"/>
    </row>
    <row r="18" spans="2:1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2:11" x14ac:dyDescent="0.2"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2:11" x14ac:dyDescent="0.2"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2:11" x14ac:dyDescent="0.2"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2:11" x14ac:dyDescent="0.2"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2:11" x14ac:dyDescent="0.2"/>
    <row r="24" spans="2:11" hidden="1" x14ac:dyDescent="0.2"/>
    <row r="25" spans="2:11" hidden="1" x14ac:dyDescent="0.2">
      <c r="C25" s="111"/>
      <c r="D25" s="111"/>
      <c r="E25" s="111"/>
      <c r="F25" s="111"/>
      <c r="G25" s="111"/>
      <c r="H25" s="111"/>
      <c r="I25" s="111"/>
    </row>
    <row r="26" spans="2:11" hidden="1" x14ac:dyDescent="0.2">
      <c r="C26" s="111"/>
      <c r="D26" s="111"/>
      <c r="E26" s="111"/>
      <c r="F26" s="111"/>
      <c r="G26" s="111"/>
      <c r="H26" s="111"/>
      <c r="I26" s="111"/>
    </row>
    <row r="27" spans="2:11" hidden="1" x14ac:dyDescent="0.2">
      <c r="C27" s="111"/>
      <c r="D27" s="111"/>
      <c r="E27" s="111"/>
      <c r="F27" s="111"/>
      <c r="G27" s="111"/>
      <c r="H27" s="111"/>
      <c r="I27" s="111"/>
    </row>
  </sheetData>
  <sheetProtection password="D281" sheet="1" selectLockedCells="1"/>
  <mergeCells count="3">
    <mergeCell ref="G8:H8"/>
    <mergeCell ref="H4:J4"/>
    <mergeCell ref="C25:I27"/>
  </mergeCells>
  <phoneticPr fontId="0" type="noConversion"/>
  <pageMargins left="0.78740157499999996" right="0.78740157499999996" top="0.984251969" bottom="0.984251969" header="0.5" footer="0.5"/>
  <pageSetup orientation="landscape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4"/>
  <sheetViews>
    <sheetView workbookViewId="0">
      <selection activeCell="C5" sqref="C5"/>
    </sheetView>
  </sheetViews>
  <sheetFormatPr defaultColWidth="12.28515625" defaultRowHeight="12.75" x14ac:dyDescent="0.2"/>
  <cols>
    <col min="1" max="1" width="3.140625" customWidth="1"/>
    <col min="2" max="3" width="12.28515625" customWidth="1"/>
    <col min="4" max="4" width="5.28515625" customWidth="1"/>
    <col min="5" max="5" width="8.140625" bestFit="1" customWidth="1"/>
    <col min="6" max="6" width="6.42578125" bestFit="1" customWidth="1"/>
    <col min="7" max="7" width="6.5703125" bestFit="1" customWidth="1"/>
  </cols>
  <sheetData>
    <row r="2" spans="2:7" s="1" customFormat="1" x14ac:dyDescent="0.2">
      <c r="B2" s="1" t="s">
        <v>1</v>
      </c>
      <c r="C2" s="1" t="s">
        <v>3</v>
      </c>
      <c r="E2" s="1" t="s">
        <v>4</v>
      </c>
      <c r="F2" s="1" t="s">
        <v>5</v>
      </c>
      <c r="G2" s="1" t="s">
        <v>6</v>
      </c>
    </row>
    <row r="3" spans="2:7" s="1" customFormat="1" x14ac:dyDescent="0.2"/>
    <row r="4" spans="2:7" x14ac:dyDescent="0.2">
      <c r="B4" s="3">
        <v>1</v>
      </c>
      <c r="C4" s="3">
        <v>25</v>
      </c>
      <c r="D4" s="3"/>
      <c r="E4" s="4">
        <v>36526</v>
      </c>
      <c r="F4" s="4">
        <v>36526</v>
      </c>
      <c r="G4" s="9">
        <f t="shared" ref="G4:G67" si="0">+F4-E4</f>
        <v>0</v>
      </c>
    </row>
    <row r="5" spans="2:7" x14ac:dyDescent="0.2">
      <c r="B5" s="3">
        <v>2</v>
      </c>
      <c r="C5" s="3">
        <f>C4+15</f>
        <v>40</v>
      </c>
      <c r="D5" s="3"/>
      <c r="E5" s="4">
        <f>+E4</f>
        <v>36526</v>
      </c>
      <c r="F5" s="4">
        <v>36557</v>
      </c>
      <c r="G5" s="9">
        <f t="shared" si="0"/>
        <v>31</v>
      </c>
    </row>
    <row r="6" spans="2:7" x14ac:dyDescent="0.2">
      <c r="B6" s="3">
        <v>3</v>
      </c>
      <c r="C6" s="3">
        <f t="shared" ref="C6:C69" si="1">C5+15</f>
        <v>55</v>
      </c>
      <c r="D6" s="3"/>
      <c r="E6" s="4">
        <f>+E5</f>
        <v>36526</v>
      </c>
      <c r="F6" s="4">
        <v>36586</v>
      </c>
      <c r="G6" s="9">
        <f t="shared" si="0"/>
        <v>60</v>
      </c>
    </row>
    <row r="7" spans="2:7" x14ac:dyDescent="0.2">
      <c r="B7" s="3">
        <v>4</v>
      </c>
      <c r="C7" s="3">
        <f t="shared" si="1"/>
        <v>70</v>
      </c>
      <c r="D7" s="3"/>
      <c r="E7" s="4">
        <f>+E6</f>
        <v>36526</v>
      </c>
      <c r="F7" s="4">
        <v>36617</v>
      </c>
      <c r="G7" s="9">
        <f t="shared" si="0"/>
        <v>91</v>
      </c>
    </row>
    <row r="8" spans="2:7" x14ac:dyDescent="0.2">
      <c r="B8" s="3">
        <v>5</v>
      </c>
      <c r="C8" s="3">
        <f t="shared" si="1"/>
        <v>85</v>
      </c>
      <c r="D8" s="3"/>
      <c r="E8" s="4">
        <f>+E7</f>
        <v>36526</v>
      </c>
      <c r="F8" s="4">
        <v>36647</v>
      </c>
      <c r="G8" s="9">
        <f t="shared" si="0"/>
        <v>121</v>
      </c>
    </row>
    <row r="9" spans="2:7" x14ac:dyDescent="0.2">
      <c r="B9" s="3">
        <v>6</v>
      </c>
      <c r="C9" s="3">
        <f>C8+15</f>
        <v>100</v>
      </c>
      <c r="D9" s="3"/>
      <c r="E9" s="4">
        <f>+E8</f>
        <v>36526</v>
      </c>
      <c r="F9" s="4">
        <v>36678</v>
      </c>
      <c r="G9" s="9">
        <f t="shared" si="0"/>
        <v>152</v>
      </c>
    </row>
    <row r="10" spans="2:7" x14ac:dyDescent="0.2">
      <c r="B10" s="3">
        <v>7</v>
      </c>
      <c r="C10" s="3">
        <f t="shared" si="1"/>
        <v>115</v>
      </c>
      <c r="D10" s="3"/>
      <c r="E10" s="4">
        <f t="shared" ref="E10:E73" si="2">+E9</f>
        <v>36526</v>
      </c>
      <c r="F10" s="4">
        <v>36708</v>
      </c>
      <c r="G10" s="9">
        <f t="shared" si="0"/>
        <v>182</v>
      </c>
    </row>
    <row r="11" spans="2:7" x14ac:dyDescent="0.2">
      <c r="B11" s="3">
        <v>8</v>
      </c>
      <c r="C11" s="3">
        <f t="shared" si="1"/>
        <v>130</v>
      </c>
      <c r="D11" s="3"/>
      <c r="E11" s="4">
        <f t="shared" si="2"/>
        <v>36526</v>
      </c>
      <c r="F11" s="4">
        <v>36739</v>
      </c>
      <c r="G11" s="9">
        <f t="shared" si="0"/>
        <v>213</v>
      </c>
    </row>
    <row r="12" spans="2:7" x14ac:dyDescent="0.2">
      <c r="B12" s="3">
        <v>9</v>
      </c>
      <c r="C12" s="3">
        <f t="shared" si="1"/>
        <v>145</v>
      </c>
      <c r="D12" s="3"/>
      <c r="E12" s="4">
        <f t="shared" si="2"/>
        <v>36526</v>
      </c>
      <c r="F12" s="4">
        <v>36770</v>
      </c>
      <c r="G12" s="9">
        <f t="shared" si="0"/>
        <v>244</v>
      </c>
    </row>
    <row r="13" spans="2:7" x14ac:dyDescent="0.2">
      <c r="B13" s="3">
        <v>10</v>
      </c>
      <c r="C13" s="3">
        <f t="shared" si="1"/>
        <v>160</v>
      </c>
      <c r="D13" s="3"/>
      <c r="E13" s="4">
        <f t="shared" si="2"/>
        <v>36526</v>
      </c>
      <c r="F13" s="4">
        <v>36800</v>
      </c>
      <c r="G13" s="9">
        <f t="shared" si="0"/>
        <v>274</v>
      </c>
    </row>
    <row r="14" spans="2:7" x14ac:dyDescent="0.2">
      <c r="B14" s="3">
        <v>11</v>
      </c>
      <c r="C14" s="3">
        <f t="shared" si="1"/>
        <v>175</v>
      </c>
      <c r="D14" s="3"/>
      <c r="E14" s="4">
        <f t="shared" si="2"/>
        <v>36526</v>
      </c>
      <c r="F14" s="4">
        <v>36831</v>
      </c>
      <c r="G14" s="9">
        <f t="shared" si="0"/>
        <v>305</v>
      </c>
    </row>
    <row r="15" spans="2:7" x14ac:dyDescent="0.2">
      <c r="B15" s="3">
        <v>12</v>
      </c>
      <c r="C15" s="3">
        <f t="shared" si="1"/>
        <v>190</v>
      </c>
      <c r="D15" s="3"/>
      <c r="E15" s="4">
        <f t="shared" si="2"/>
        <v>36526</v>
      </c>
      <c r="F15" s="4">
        <v>36861</v>
      </c>
      <c r="G15" s="9">
        <f t="shared" si="0"/>
        <v>335</v>
      </c>
    </row>
    <row r="16" spans="2:7" x14ac:dyDescent="0.2">
      <c r="B16" s="3">
        <v>13</v>
      </c>
      <c r="C16" s="3">
        <f t="shared" si="1"/>
        <v>205</v>
      </c>
      <c r="D16" s="3"/>
      <c r="E16" s="4">
        <f t="shared" si="2"/>
        <v>36526</v>
      </c>
      <c r="F16" s="4">
        <v>36892</v>
      </c>
      <c r="G16" s="9">
        <f t="shared" si="0"/>
        <v>366</v>
      </c>
    </row>
    <row r="17" spans="2:7" x14ac:dyDescent="0.2">
      <c r="B17" s="3">
        <v>14</v>
      </c>
      <c r="C17" s="3">
        <f t="shared" si="1"/>
        <v>220</v>
      </c>
      <c r="D17" s="3"/>
      <c r="E17" s="4">
        <f t="shared" si="2"/>
        <v>36526</v>
      </c>
      <c r="F17" s="4">
        <v>36923</v>
      </c>
      <c r="G17" s="9">
        <f t="shared" si="0"/>
        <v>397</v>
      </c>
    </row>
    <row r="18" spans="2:7" x14ac:dyDescent="0.2">
      <c r="B18" s="3">
        <v>15</v>
      </c>
      <c r="C18" s="3">
        <f t="shared" si="1"/>
        <v>235</v>
      </c>
      <c r="D18" s="3"/>
      <c r="E18" s="4">
        <f t="shared" si="2"/>
        <v>36526</v>
      </c>
      <c r="F18" s="4">
        <v>36951</v>
      </c>
      <c r="G18" s="9">
        <f t="shared" si="0"/>
        <v>425</v>
      </c>
    </row>
    <row r="19" spans="2:7" x14ac:dyDescent="0.2">
      <c r="B19" s="3">
        <v>16</v>
      </c>
      <c r="C19" s="3">
        <f t="shared" si="1"/>
        <v>250</v>
      </c>
      <c r="D19" s="3"/>
      <c r="E19" s="4">
        <f t="shared" si="2"/>
        <v>36526</v>
      </c>
      <c r="F19" s="4">
        <v>36982</v>
      </c>
      <c r="G19" s="9">
        <f t="shared" si="0"/>
        <v>456</v>
      </c>
    </row>
    <row r="20" spans="2:7" x14ac:dyDescent="0.2">
      <c r="B20" s="3">
        <v>17</v>
      </c>
      <c r="C20" s="3">
        <f t="shared" si="1"/>
        <v>265</v>
      </c>
      <c r="D20" s="3"/>
      <c r="E20" s="4">
        <f t="shared" si="2"/>
        <v>36526</v>
      </c>
      <c r="F20" s="4">
        <v>37012</v>
      </c>
      <c r="G20" s="9">
        <f t="shared" si="0"/>
        <v>486</v>
      </c>
    </row>
    <row r="21" spans="2:7" x14ac:dyDescent="0.2">
      <c r="B21" s="3">
        <v>18</v>
      </c>
      <c r="C21" s="3">
        <f t="shared" si="1"/>
        <v>280</v>
      </c>
      <c r="D21" s="3"/>
      <c r="E21" s="4">
        <f t="shared" si="2"/>
        <v>36526</v>
      </c>
      <c r="F21" s="4">
        <v>37043</v>
      </c>
      <c r="G21" s="9">
        <f t="shared" si="0"/>
        <v>517</v>
      </c>
    </row>
    <row r="22" spans="2:7" x14ac:dyDescent="0.2">
      <c r="B22" s="3">
        <v>19</v>
      </c>
      <c r="C22" s="3">
        <f t="shared" si="1"/>
        <v>295</v>
      </c>
      <c r="D22" s="3"/>
      <c r="E22" s="4">
        <f t="shared" si="2"/>
        <v>36526</v>
      </c>
      <c r="F22" s="4">
        <v>37073</v>
      </c>
      <c r="G22" s="9">
        <f t="shared" si="0"/>
        <v>547</v>
      </c>
    </row>
    <row r="23" spans="2:7" x14ac:dyDescent="0.2">
      <c r="B23" s="3">
        <v>20</v>
      </c>
      <c r="C23" s="3">
        <f t="shared" si="1"/>
        <v>310</v>
      </c>
      <c r="D23" s="3"/>
      <c r="E23" s="4">
        <f t="shared" si="2"/>
        <v>36526</v>
      </c>
      <c r="F23" s="4">
        <v>37104</v>
      </c>
      <c r="G23" s="9">
        <f t="shared" si="0"/>
        <v>578</v>
      </c>
    </row>
    <row r="24" spans="2:7" x14ac:dyDescent="0.2">
      <c r="B24" s="3">
        <v>21</v>
      </c>
      <c r="C24" s="3">
        <f t="shared" si="1"/>
        <v>325</v>
      </c>
      <c r="D24" s="3"/>
      <c r="E24" s="4">
        <f t="shared" si="2"/>
        <v>36526</v>
      </c>
      <c r="F24" s="4">
        <v>37135</v>
      </c>
      <c r="G24" s="9">
        <f t="shared" si="0"/>
        <v>609</v>
      </c>
    </row>
    <row r="25" spans="2:7" x14ac:dyDescent="0.2">
      <c r="B25" s="3">
        <v>22</v>
      </c>
      <c r="C25" s="3">
        <f t="shared" si="1"/>
        <v>340</v>
      </c>
      <c r="D25" s="3"/>
      <c r="E25" s="4">
        <f t="shared" si="2"/>
        <v>36526</v>
      </c>
      <c r="F25" s="4">
        <v>37165</v>
      </c>
      <c r="G25" s="9">
        <f t="shared" si="0"/>
        <v>639</v>
      </c>
    </row>
    <row r="26" spans="2:7" x14ac:dyDescent="0.2">
      <c r="B26" s="3">
        <v>23</v>
      </c>
      <c r="C26" s="3">
        <f t="shared" si="1"/>
        <v>355</v>
      </c>
      <c r="D26" s="3"/>
      <c r="E26" s="4">
        <f t="shared" si="2"/>
        <v>36526</v>
      </c>
      <c r="F26" s="4">
        <v>37196</v>
      </c>
      <c r="G26" s="9">
        <f t="shared" si="0"/>
        <v>670</v>
      </c>
    </row>
    <row r="27" spans="2:7" x14ac:dyDescent="0.2">
      <c r="B27" s="3">
        <v>24</v>
      </c>
      <c r="C27" s="3">
        <f t="shared" si="1"/>
        <v>370</v>
      </c>
      <c r="D27" s="3"/>
      <c r="E27" s="4">
        <f t="shared" si="2"/>
        <v>36526</v>
      </c>
      <c r="F27" s="4">
        <v>37226</v>
      </c>
      <c r="G27" s="9">
        <f t="shared" si="0"/>
        <v>700</v>
      </c>
    </row>
    <row r="28" spans="2:7" x14ac:dyDescent="0.2">
      <c r="B28" s="3">
        <v>25</v>
      </c>
      <c r="C28" s="3">
        <f t="shared" si="1"/>
        <v>385</v>
      </c>
      <c r="D28" s="3"/>
      <c r="E28" s="4">
        <f t="shared" si="2"/>
        <v>36526</v>
      </c>
      <c r="F28" s="4">
        <v>37257</v>
      </c>
      <c r="G28" s="9">
        <f t="shared" si="0"/>
        <v>731</v>
      </c>
    </row>
    <row r="29" spans="2:7" x14ac:dyDescent="0.2">
      <c r="B29" s="3">
        <v>26</v>
      </c>
      <c r="C29" s="3">
        <f t="shared" si="1"/>
        <v>400</v>
      </c>
      <c r="D29" s="3"/>
      <c r="E29" s="4">
        <f t="shared" si="2"/>
        <v>36526</v>
      </c>
      <c r="F29" s="4">
        <v>37288</v>
      </c>
      <c r="G29" s="9">
        <f t="shared" si="0"/>
        <v>762</v>
      </c>
    </row>
    <row r="30" spans="2:7" x14ac:dyDescent="0.2">
      <c r="B30" s="3">
        <v>27</v>
      </c>
      <c r="C30" s="3">
        <f t="shared" si="1"/>
        <v>415</v>
      </c>
      <c r="D30" s="3"/>
      <c r="E30" s="4">
        <f t="shared" si="2"/>
        <v>36526</v>
      </c>
      <c r="F30" s="4">
        <v>37316</v>
      </c>
      <c r="G30" s="9">
        <f t="shared" si="0"/>
        <v>790</v>
      </c>
    </row>
    <row r="31" spans="2:7" x14ac:dyDescent="0.2">
      <c r="B31" s="3">
        <v>28</v>
      </c>
      <c r="C31" s="3">
        <f t="shared" si="1"/>
        <v>430</v>
      </c>
      <c r="D31" s="3"/>
      <c r="E31" s="4">
        <f t="shared" si="2"/>
        <v>36526</v>
      </c>
      <c r="F31" s="4">
        <v>37347</v>
      </c>
      <c r="G31" s="9">
        <f t="shared" si="0"/>
        <v>821</v>
      </c>
    </row>
    <row r="32" spans="2:7" x14ac:dyDescent="0.2">
      <c r="B32" s="3">
        <v>29</v>
      </c>
      <c r="C32" s="3">
        <f t="shared" si="1"/>
        <v>445</v>
      </c>
      <c r="D32" s="3"/>
      <c r="E32" s="4">
        <f t="shared" si="2"/>
        <v>36526</v>
      </c>
      <c r="F32" s="4">
        <v>37377</v>
      </c>
      <c r="G32" s="9">
        <f t="shared" si="0"/>
        <v>851</v>
      </c>
    </row>
    <row r="33" spans="2:7" x14ac:dyDescent="0.2">
      <c r="B33" s="3">
        <v>30</v>
      </c>
      <c r="C33" s="3">
        <f t="shared" si="1"/>
        <v>460</v>
      </c>
      <c r="D33" s="3"/>
      <c r="E33" s="4">
        <f t="shared" si="2"/>
        <v>36526</v>
      </c>
      <c r="F33" s="4">
        <v>37408</v>
      </c>
      <c r="G33" s="9">
        <f t="shared" si="0"/>
        <v>882</v>
      </c>
    </row>
    <row r="34" spans="2:7" x14ac:dyDescent="0.2">
      <c r="B34" s="3">
        <v>31</v>
      </c>
      <c r="C34" s="3">
        <f t="shared" si="1"/>
        <v>475</v>
      </c>
      <c r="D34" s="3"/>
      <c r="E34" s="4">
        <f t="shared" si="2"/>
        <v>36526</v>
      </c>
      <c r="F34" s="4">
        <v>37438</v>
      </c>
      <c r="G34" s="9">
        <f t="shared" si="0"/>
        <v>912</v>
      </c>
    </row>
    <row r="35" spans="2:7" x14ac:dyDescent="0.2">
      <c r="B35" s="3">
        <v>32</v>
      </c>
      <c r="C35" s="3">
        <f t="shared" si="1"/>
        <v>490</v>
      </c>
      <c r="D35" s="3"/>
      <c r="E35" s="4">
        <f t="shared" si="2"/>
        <v>36526</v>
      </c>
      <c r="F35" s="4">
        <v>37469</v>
      </c>
      <c r="G35" s="9">
        <f t="shared" si="0"/>
        <v>943</v>
      </c>
    </row>
    <row r="36" spans="2:7" x14ac:dyDescent="0.2">
      <c r="B36" s="3">
        <v>33</v>
      </c>
      <c r="C36" s="3">
        <f t="shared" si="1"/>
        <v>505</v>
      </c>
      <c r="D36" s="3"/>
      <c r="E36" s="4">
        <f t="shared" si="2"/>
        <v>36526</v>
      </c>
      <c r="F36" s="4">
        <v>37500</v>
      </c>
      <c r="G36" s="9">
        <f t="shared" si="0"/>
        <v>974</v>
      </c>
    </row>
    <row r="37" spans="2:7" x14ac:dyDescent="0.2">
      <c r="B37" s="3">
        <v>34</v>
      </c>
      <c r="C37" s="3">
        <f t="shared" si="1"/>
        <v>520</v>
      </c>
      <c r="D37" s="3"/>
      <c r="E37" s="4">
        <f t="shared" si="2"/>
        <v>36526</v>
      </c>
      <c r="F37" s="4">
        <v>37530</v>
      </c>
      <c r="G37" s="9">
        <f t="shared" si="0"/>
        <v>1004</v>
      </c>
    </row>
    <row r="38" spans="2:7" x14ac:dyDescent="0.2">
      <c r="B38" s="3">
        <v>35</v>
      </c>
      <c r="C38" s="3">
        <f t="shared" si="1"/>
        <v>535</v>
      </c>
      <c r="D38" s="3"/>
      <c r="E38" s="4">
        <f t="shared" si="2"/>
        <v>36526</v>
      </c>
      <c r="F38" s="4">
        <v>37561</v>
      </c>
      <c r="G38" s="9">
        <f t="shared" si="0"/>
        <v>1035</v>
      </c>
    </row>
    <row r="39" spans="2:7" x14ac:dyDescent="0.2">
      <c r="B39" s="3">
        <v>36</v>
      </c>
      <c r="C39" s="3">
        <f t="shared" si="1"/>
        <v>550</v>
      </c>
      <c r="D39" s="3"/>
      <c r="E39" s="4">
        <f t="shared" si="2"/>
        <v>36526</v>
      </c>
      <c r="F39" s="4">
        <v>37591</v>
      </c>
      <c r="G39" s="9">
        <f t="shared" si="0"/>
        <v>1065</v>
      </c>
    </row>
    <row r="40" spans="2:7" x14ac:dyDescent="0.2">
      <c r="B40" s="3">
        <v>37</v>
      </c>
      <c r="C40" s="3">
        <f t="shared" si="1"/>
        <v>565</v>
      </c>
      <c r="D40" s="3"/>
      <c r="E40" s="4">
        <f t="shared" si="2"/>
        <v>36526</v>
      </c>
      <c r="F40" s="4">
        <v>37622</v>
      </c>
      <c r="G40" s="9">
        <f t="shared" si="0"/>
        <v>1096</v>
      </c>
    </row>
    <row r="41" spans="2:7" x14ac:dyDescent="0.2">
      <c r="B41" s="3">
        <v>38</v>
      </c>
      <c r="C41" s="3">
        <f t="shared" si="1"/>
        <v>580</v>
      </c>
      <c r="D41" s="3"/>
      <c r="E41" s="4">
        <f t="shared" si="2"/>
        <v>36526</v>
      </c>
      <c r="F41" s="4">
        <v>37653</v>
      </c>
      <c r="G41" s="9">
        <f t="shared" si="0"/>
        <v>1127</v>
      </c>
    </row>
    <row r="42" spans="2:7" x14ac:dyDescent="0.2">
      <c r="B42" s="3">
        <v>39</v>
      </c>
      <c r="C42" s="3">
        <f t="shared" si="1"/>
        <v>595</v>
      </c>
      <c r="D42" s="3"/>
      <c r="E42" s="4">
        <f t="shared" si="2"/>
        <v>36526</v>
      </c>
      <c r="F42" s="4">
        <v>37681</v>
      </c>
      <c r="G42" s="9">
        <f t="shared" si="0"/>
        <v>1155</v>
      </c>
    </row>
    <row r="43" spans="2:7" x14ac:dyDescent="0.2">
      <c r="B43" s="3">
        <v>40</v>
      </c>
      <c r="C43" s="3">
        <f t="shared" si="1"/>
        <v>610</v>
      </c>
      <c r="D43" s="3"/>
      <c r="E43" s="4">
        <f t="shared" si="2"/>
        <v>36526</v>
      </c>
      <c r="F43" s="4">
        <v>37712</v>
      </c>
      <c r="G43" s="9">
        <f t="shared" si="0"/>
        <v>1186</v>
      </c>
    </row>
    <row r="44" spans="2:7" x14ac:dyDescent="0.2">
      <c r="B44" s="3">
        <v>41</v>
      </c>
      <c r="C44" s="3">
        <f t="shared" si="1"/>
        <v>625</v>
      </c>
      <c r="D44" s="3"/>
      <c r="E44" s="4">
        <f t="shared" si="2"/>
        <v>36526</v>
      </c>
      <c r="F44" s="4">
        <v>37742</v>
      </c>
      <c r="G44" s="9">
        <f t="shared" si="0"/>
        <v>1216</v>
      </c>
    </row>
    <row r="45" spans="2:7" x14ac:dyDescent="0.2">
      <c r="B45" s="3">
        <v>42</v>
      </c>
      <c r="C45" s="3">
        <f t="shared" si="1"/>
        <v>640</v>
      </c>
      <c r="D45" s="3"/>
      <c r="E45" s="4">
        <f t="shared" si="2"/>
        <v>36526</v>
      </c>
      <c r="F45" s="4">
        <v>37773</v>
      </c>
      <c r="G45" s="9">
        <f t="shared" si="0"/>
        <v>1247</v>
      </c>
    </row>
    <row r="46" spans="2:7" x14ac:dyDescent="0.2">
      <c r="B46" s="3">
        <v>43</v>
      </c>
      <c r="C46" s="3">
        <f t="shared" si="1"/>
        <v>655</v>
      </c>
      <c r="D46" s="3"/>
      <c r="E46" s="4">
        <f t="shared" si="2"/>
        <v>36526</v>
      </c>
      <c r="F46" s="4">
        <v>37803</v>
      </c>
      <c r="G46" s="9">
        <f t="shared" si="0"/>
        <v>1277</v>
      </c>
    </row>
    <row r="47" spans="2:7" x14ac:dyDescent="0.2">
      <c r="B47" s="3">
        <v>44</v>
      </c>
      <c r="C47" s="3">
        <f t="shared" si="1"/>
        <v>670</v>
      </c>
      <c r="D47" s="3"/>
      <c r="E47" s="4">
        <f t="shared" si="2"/>
        <v>36526</v>
      </c>
      <c r="F47" s="4">
        <v>37834</v>
      </c>
      <c r="G47" s="9">
        <f t="shared" si="0"/>
        <v>1308</v>
      </c>
    </row>
    <row r="48" spans="2:7" x14ac:dyDescent="0.2">
      <c r="B48" s="3">
        <v>45</v>
      </c>
      <c r="C48" s="3">
        <f t="shared" si="1"/>
        <v>685</v>
      </c>
      <c r="D48" s="3"/>
      <c r="E48" s="4">
        <f t="shared" si="2"/>
        <v>36526</v>
      </c>
      <c r="F48" s="4">
        <v>37865</v>
      </c>
      <c r="G48" s="9">
        <f t="shared" si="0"/>
        <v>1339</v>
      </c>
    </row>
    <row r="49" spans="2:7" x14ac:dyDescent="0.2">
      <c r="B49" s="3">
        <v>46</v>
      </c>
      <c r="C49" s="3">
        <f t="shared" si="1"/>
        <v>700</v>
      </c>
      <c r="D49" s="3"/>
      <c r="E49" s="4">
        <f t="shared" si="2"/>
        <v>36526</v>
      </c>
      <c r="F49" s="4">
        <v>37895</v>
      </c>
      <c r="G49" s="9">
        <f t="shared" si="0"/>
        <v>1369</v>
      </c>
    </row>
    <row r="50" spans="2:7" x14ac:dyDescent="0.2">
      <c r="B50" s="3">
        <v>47</v>
      </c>
      <c r="C50" s="3">
        <f t="shared" si="1"/>
        <v>715</v>
      </c>
      <c r="D50" s="3"/>
      <c r="E50" s="4">
        <f t="shared" si="2"/>
        <v>36526</v>
      </c>
      <c r="F50" s="4">
        <v>37926</v>
      </c>
      <c r="G50" s="9">
        <f t="shared" si="0"/>
        <v>1400</v>
      </c>
    </row>
    <row r="51" spans="2:7" x14ac:dyDescent="0.2">
      <c r="B51" s="3">
        <v>48</v>
      </c>
      <c r="C51" s="3">
        <f t="shared" si="1"/>
        <v>730</v>
      </c>
      <c r="D51" s="3"/>
      <c r="E51" s="4">
        <f t="shared" si="2"/>
        <v>36526</v>
      </c>
      <c r="F51" s="4">
        <v>37956</v>
      </c>
      <c r="G51" s="9">
        <f t="shared" si="0"/>
        <v>1430</v>
      </c>
    </row>
    <row r="52" spans="2:7" x14ac:dyDescent="0.2">
      <c r="B52" s="3">
        <v>49</v>
      </c>
      <c r="C52" s="3">
        <f t="shared" si="1"/>
        <v>745</v>
      </c>
      <c r="D52" s="3"/>
      <c r="E52" s="4">
        <f t="shared" si="2"/>
        <v>36526</v>
      </c>
      <c r="F52" s="4">
        <v>37987</v>
      </c>
      <c r="G52" s="9">
        <f t="shared" si="0"/>
        <v>1461</v>
      </c>
    </row>
    <row r="53" spans="2:7" x14ac:dyDescent="0.2">
      <c r="B53" s="3">
        <v>50</v>
      </c>
      <c r="C53" s="3">
        <f t="shared" si="1"/>
        <v>760</v>
      </c>
      <c r="D53" s="3"/>
      <c r="E53" s="4">
        <f t="shared" si="2"/>
        <v>36526</v>
      </c>
      <c r="F53" s="4">
        <v>38018</v>
      </c>
      <c r="G53" s="9">
        <f t="shared" si="0"/>
        <v>1492</v>
      </c>
    </row>
    <row r="54" spans="2:7" x14ac:dyDescent="0.2">
      <c r="B54" s="3">
        <v>51</v>
      </c>
      <c r="C54" s="3">
        <f t="shared" si="1"/>
        <v>775</v>
      </c>
      <c r="D54" s="3"/>
      <c r="E54" s="4">
        <f t="shared" si="2"/>
        <v>36526</v>
      </c>
      <c r="F54" s="4">
        <v>38047</v>
      </c>
      <c r="G54" s="9">
        <f t="shared" si="0"/>
        <v>1521</v>
      </c>
    </row>
    <row r="55" spans="2:7" x14ac:dyDescent="0.2">
      <c r="B55" s="3">
        <v>52</v>
      </c>
      <c r="C55" s="3">
        <f t="shared" si="1"/>
        <v>790</v>
      </c>
      <c r="D55" s="3"/>
      <c r="E55" s="4">
        <f t="shared" si="2"/>
        <v>36526</v>
      </c>
      <c r="F55" s="4">
        <v>38078</v>
      </c>
      <c r="G55" s="9">
        <f t="shared" si="0"/>
        <v>1552</v>
      </c>
    </row>
    <row r="56" spans="2:7" x14ac:dyDescent="0.2">
      <c r="B56" s="3">
        <v>53</v>
      </c>
      <c r="C56" s="3">
        <f t="shared" si="1"/>
        <v>805</v>
      </c>
      <c r="D56" s="3"/>
      <c r="E56" s="4">
        <f t="shared" si="2"/>
        <v>36526</v>
      </c>
      <c r="F56" s="4">
        <v>38108</v>
      </c>
      <c r="G56" s="9">
        <f t="shared" si="0"/>
        <v>1582</v>
      </c>
    </row>
    <row r="57" spans="2:7" x14ac:dyDescent="0.2">
      <c r="B57" s="3">
        <v>54</v>
      </c>
      <c r="C57" s="3">
        <f t="shared" si="1"/>
        <v>820</v>
      </c>
      <c r="D57" s="3"/>
      <c r="E57" s="4">
        <f t="shared" si="2"/>
        <v>36526</v>
      </c>
      <c r="F57" s="4">
        <v>38139</v>
      </c>
      <c r="G57" s="9">
        <f t="shared" si="0"/>
        <v>1613</v>
      </c>
    </row>
    <row r="58" spans="2:7" x14ac:dyDescent="0.2">
      <c r="B58" s="3">
        <v>55</v>
      </c>
      <c r="C58" s="3">
        <f t="shared" si="1"/>
        <v>835</v>
      </c>
      <c r="D58" s="3"/>
      <c r="E58" s="4">
        <f t="shared" si="2"/>
        <v>36526</v>
      </c>
      <c r="F58" s="4">
        <v>38169</v>
      </c>
      <c r="G58" s="9">
        <f t="shared" si="0"/>
        <v>1643</v>
      </c>
    </row>
    <row r="59" spans="2:7" x14ac:dyDescent="0.2">
      <c r="B59" s="3">
        <v>56</v>
      </c>
      <c r="C59" s="3">
        <f t="shared" si="1"/>
        <v>850</v>
      </c>
      <c r="D59" s="3"/>
      <c r="E59" s="4">
        <f t="shared" si="2"/>
        <v>36526</v>
      </c>
      <c r="F59" s="4">
        <v>38200</v>
      </c>
      <c r="G59" s="9">
        <f t="shared" si="0"/>
        <v>1674</v>
      </c>
    </row>
    <row r="60" spans="2:7" x14ac:dyDescent="0.2">
      <c r="B60" s="3">
        <v>57</v>
      </c>
      <c r="C60" s="3">
        <f t="shared" si="1"/>
        <v>865</v>
      </c>
      <c r="D60" s="3"/>
      <c r="E60" s="4">
        <f t="shared" si="2"/>
        <v>36526</v>
      </c>
      <c r="F60" s="4">
        <v>38231</v>
      </c>
      <c r="G60" s="9">
        <f t="shared" si="0"/>
        <v>1705</v>
      </c>
    </row>
    <row r="61" spans="2:7" x14ac:dyDescent="0.2">
      <c r="B61" s="3">
        <v>58</v>
      </c>
      <c r="C61" s="3">
        <f t="shared" si="1"/>
        <v>880</v>
      </c>
      <c r="D61" s="3"/>
      <c r="E61" s="4">
        <f t="shared" si="2"/>
        <v>36526</v>
      </c>
      <c r="F61" s="4">
        <v>38261</v>
      </c>
      <c r="G61" s="9">
        <f t="shared" si="0"/>
        <v>1735</v>
      </c>
    </row>
    <row r="62" spans="2:7" x14ac:dyDescent="0.2">
      <c r="B62" s="3">
        <v>59</v>
      </c>
      <c r="C62" s="3">
        <f t="shared" si="1"/>
        <v>895</v>
      </c>
      <c r="D62" s="3"/>
      <c r="E62" s="4">
        <f t="shared" si="2"/>
        <v>36526</v>
      </c>
      <c r="F62" s="4">
        <v>38292</v>
      </c>
      <c r="G62" s="9">
        <f t="shared" si="0"/>
        <v>1766</v>
      </c>
    </row>
    <row r="63" spans="2:7" x14ac:dyDescent="0.2">
      <c r="B63" s="3">
        <v>60</v>
      </c>
      <c r="C63" s="3">
        <f t="shared" si="1"/>
        <v>910</v>
      </c>
      <c r="D63" s="3"/>
      <c r="E63" s="4">
        <f t="shared" si="2"/>
        <v>36526</v>
      </c>
      <c r="F63" s="4">
        <v>38322</v>
      </c>
      <c r="G63" s="9">
        <f t="shared" si="0"/>
        <v>1796</v>
      </c>
    </row>
    <row r="64" spans="2:7" x14ac:dyDescent="0.2">
      <c r="B64" s="3">
        <v>61</v>
      </c>
      <c r="C64" s="3">
        <f t="shared" si="1"/>
        <v>925</v>
      </c>
      <c r="D64" s="3"/>
      <c r="E64" s="4">
        <f t="shared" si="2"/>
        <v>36526</v>
      </c>
      <c r="F64" s="4">
        <v>38353</v>
      </c>
      <c r="G64" s="9">
        <f t="shared" si="0"/>
        <v>1827</v>
      </c>
    </row>
    <row r="65" spans="2:7" x14ac:dyDescent="0.2">
      <c r="B65" s="3">
        <v>62</v>
      </c>
      <c r="C65" s="3">
        <f t="shared" si="1"/>
        <v>940</v>
      </c>
      <c r="D65" s="3"/>
      <c r="E65" s="4">
        <f t="shared" si="2"/>
        <v>36526</v>
      </c>
      <c r="F65" s="4">
        <v>38384</v>
      </c>
      <c r="G65" s="9">
        <f t="shared" si="0"/>
        <v>1858</v>
      </c>
    </row>
    <row r="66" spans="2:7" x14ac:dyDescent="0.2">
      <c r="B66" s="3">
        <v>63</v>
      </c>
      <c r="C66" s="3">
        <f t="shared" si="1"/>
        <v>955</v>
      </c>
      <c r="D66" s="3"/>
      <c r="E66" s="4">
        <f t="shared" si="2"/>
        <v>36526</v>
      </c>
      <c r="F66" s="4">
        <v>38412</v>
      </c>
      <c r="G66" s="9">
        <f t="shared" si="0"/>
        <v>1886</v>
      </c>
    </row>
    <row r="67" spans="2:7" x14ac:dyDescent="0.2">
      <c r="B67" s="3">
        <v>64</v>
      </c>
      <c r="C67" s="3">
        <f t="shared" si="1"/>
        <v>970</v>
      </c>
      <c r="D67" s="3"/>
      <c r="E67" s="4">
        <f t="shared" si="2"/>
        <v>36526</v>
      </c>
      <c r="F67" s="4">
        <v>38443</v>
      </c>
      <c r="G67" s="9">
        <f t="shared" si="0"/>
        <v>1917</v>
      </c>
    </row>
    <row r="68" spans="2:7" x14ac:dyDescent="0.2">
      <c r="B68" s="3">
        <v>65</v>
      </c>
      <c r="C68" s="3">
        <f t="shared" si="1"/>
        <v>985</v>
      </c>
      <c r="D68" s="3"/>
      <c r="E68" s="4">
        <f t="shared" si="2"/>
        <v>36526</v>
      </c>
      <c r="F68" s="4">
        <v>38473</v>
      </c>
      <c r="G68" s="9">
        <f t="shared" ref="G68:G131" si="3">+F68-E68</f>
        <v>1947</v>
      </c>
    </row>
    <row r="69" spans="2:7" x14ac:dyDescent="0.2">
      <c r="B69" s="3">
        <v>66</v>
      </c>
      <c r="C69" s="3">
        <f t="shared" si="1"/>
        <v>1000</v>
      </c>
      <c r="D69" s="3"/>
      <c r="E69" s="4">
        <f t="shared" si="2"/>
        <v>36526</v>
      </c>
      <c r="F69" s="4">
        <v>38504</v>
      </c>
      <c r="G69" s="9">
        <f t="shared" si="3"/>
        <v>1978</v>
      </c>
    </row>
    <row r="70" spans="2:7" x14ac:dyDescent="0.2">
      <c r="B70" s="3">
        <v>67</v>
      </c>
      <c r="C70" s="3">
        <f t="shared" ref="C70:C133" si="4">C69+15</f>
        <v>1015</v>
      </c>
      <c r="D70" s="3"/>
      <c r="E70" s="4">
        <f t="shared" si="2"/>
        <v>36526</v>
      </c>
      <c r="F70" s="4">
        <v>38534</v>
      </c>
      <c r="G70" s="9">
        <f t="shared" si="3"/>
        <v>2008</v>
      </c>
    </row>
    <row r="71" spans="2:7" x14ac:dyDescent="0.2">
      <c r="B71" s="3">
        <v>68</v>
      </c>
      <c r="C71" s="3">
        <f t="shared" si="4"/>
        <v>1030</v>
      </c>
      <c r="D71" s="3"/>
      <c r="E71" s="4">
        <f t="shared" si="2"/>
        <v>36526</v>
      </c>
      <c r="F71" s="4">
        <v>38565</v>
      </c>
      <c r="G71" s="9">
        <f t="shared" si="3"/>
        <v>2039</v>
      </c>
    </row>
    <row r="72" spans="2:7" x14ac:dyDescent="0.2">
      <c r="B72" s="3">
        <v>69</v>
      </c>
      <c r="C72" s="3">
        <f t="shared" si="4"/>
        <v>1045</v>
      </c>
      <c r="D72" s="3"/>
      <c r="E72" s="4">
        <f t="shared" si="2"/>
        <v>36526</v>
      </c>
      <c r="F72" s="4">
        <v>38596</v>
      </c>
      <c r="G72" s="9">
        <f t="shared" si="3"/>
        <v>2070</v>
      </c>
    </row>
    <row r="73" spans="2:7" x14ac:dyDescent="0.2">
      <c r="B73" s="3">
        <v>70</v>
      </c>
      <c r="C73" s="3">
        <f t="shared" si="4"/>
        <v>1060</v>
      </c>
      <c r="D73" s="3"/>
      <c r="E73" s="4">
        <f t="shared" si="2"/>
        <v>36526</v>
      </c>
      <c r="F73" s="4">
        <v>38626</v>
      </c>
      <c r="G73" s="9">
        <f t="shared" si="3"/>
        <v>2100</v>
      </c>
    </row>
    <row r="74" spans="2:7" x14ac:dyDescent="0.2">
      <c r="B74" s="3">
        <v>71</v>
      </c>
      <c r="C74" s="3">
        <f t="shared" si="4"/>
        <v>1075</v>
      </c>
      <c r="D74" s="3"/>
      <c r="E74" s="4">
        <f t="shared" ref="E74:E137" si="5">+E73</f>
        <v>36526</v>
      </c>
      <c r="F74" s="4">
        <v>38657</v>
      </c>
      <c r="G74" s="9">
        <f t="shared" si="3"/>
        <v>2131</v>
      </c>
    </row>
    <row r="75" spans="2:7" x14ac:dyDescent="0.2">
      <c r="B75" s="3">
        <v>72</v>
      </c>
      <c r="C75" s="3">
        <f t="shared" si="4"/>
        <v>1090</v>
      </c>
      <c r="D75" s="3"/>
      <c r="E75" s="4">
        <f t="shared" si="5"/>
        <v>36526</v>
      </c>
      <c r="F75" s="4">
        <v>38687</v>
      </c>
      <c r="G75" s="9">
        <f t="shared" si="3"/>
        <v>2161</v>
      </c>
    </row>
    <row r="76" spans="2:7" x14ac:dyDescent="0.2">
      <c r="B76" s="3">
        <v>73</v>
      </c>
      <c r="C76" s="3">
        <f t="shared" si="4"/>
        <v>1105</v>
      </c>
      <c r="D76" s="3"/>
      <c r="E76" s="4">
        <f t="shared" si="5"/>
        <v>36526</v>
      </c>
      <c r="F76" s="4">
        <v>38718</v>
      </c>
      <c r="G76" s="9">
        <f t="shared" si="3"/>
        <v>2192</v>
      </c>
    </row>
    <row r="77" spans="2:7" x14ac:dyDescent="0.2">
      <c r="B77" s="3">
        <v>74</v>
      </c>
      <c r="C77" s="3">
        <f t="shared" si="4"/>
        <v>1120</v>
      </c>
      <c r="D77" s="3"/>
      <c r="E77" s="4">
        <f t="shared" si="5"/>
        <v>36526</v>
      </c>
      <c r="F77" s="4">
        <v>38749</v>
      </c>
      <c r="G77" s="9">
        <f t="shared" si="3"/>
        <v>2223</v>
      </c>
    </row>
    <row r="78" spans="2:7" x14ac:dyDescent="0.2">
      <c r="B78" s="3">
        <v>75</v>
      </c>
      <c r="C78" s="3">
        <f t="shared" si="4"/>
        <v>1135</v>
      </c>
      <c r="D78" s="3"/>
      <c r="E78" s="4">
        <f t="shared" si="5"/>
        <v>36526</v>
      </c>
      <c r="F78" s="4">
        <v>38777</v>
      </c>
      <c r="G78" s="9">
        <f t="shared" si="3"/>
        <v>2251</v>
      </c>
    </row>
    <row r="79" spans="2:7" x14ac:dyDescent="0.2">
      <c r="B79" s="3">
        <v>76</v>
      </c>
      <c r="C79" s="3">
        <f t="shared" si="4"/>
        <v>1150</v>
      </c>
      <c r="D79" s="3"/>
      <c r="E79" s="4">
        <f t="shared" si="5"/>
        <v>36526</v>
      </c>
      <c r="F79" s="4">
        <v>38808</v>
      </c>
      <c r="G79" s="9">
        <f t="shared" si="3"/>
        <v>2282</v>
      </c>
    </row>
    <row r="80" spans="2:7" x14ac:dyDescent="0.2">
      <c r="B80" s="3">
        <v>77</v>
      </c>
      <c r="C80" s="3">
        <f t="shared" si="4"/>
        <v>1165</v>
      </c>
      <c r="D80" s="3"/>
      <c r="E80" s="4">
        <f t="shared" si="5"/>
        <v>36526</v>
      </c>
      <c r="F80" s="4">
        <v>38838</v>
      </c>
      <c r="G80" s="9">
        <f t="shared" si="3"/>
        <v>2312</v>
      </c>
    </row>
    <row r="81" spans="2:7" x14ac:dyDescent="0.2">
      <c r="B81" s="3">
        <v>78</v>
      </c>
      <c r="C81" s="3">
        <f t="shared" si="4"/>
        <v>1180</v>
      </c>
      <c r="D81" s="3"/>
      <c r="E81" s="4">
        <f t="shared" si="5"/>
        <v>36526</v>
      </c>
      <c r="F81" s="4">
        <v>38869</v>
      </c>
      <c r="G81" s="9">
        <f t="shared" si="3"/>
        <v>2343</v>
      </c>
    </row>
    <row r="82" spans="2:7" x14ac:dyDescent="0.2">
      <c r="B82" s="3">
        <v>79</v>
      </c>
      <c r="C82" s="3">
        <f t="shared" si="4"/>
        <v>1195</v>
      </c>
      <c r="D82" s="3"/>
      <c r="E82" s="4">
        <f t="shared" si="5"/>
        <v>36526</v>
      </c>
      <c r="F82" s="4">
        <v>38899</v>
      </c>
      <c r="G82" s="9">
        <f t="shared" si="3"/>
        <v>2373</v>
      </c>
    </row>
    <row r="83" spans="2:7" x14ac:dyDescent="0.2">
      <c r="B83" s="3">
        <v>80</v>
      </c>
      <c r="C83" s="3">
        <f t="shared" si="4"/>
        <v>1210</v>
      </c>
      <c r="D83" s="3"/>
      <c r="E83" s="4">
        <f t="shared" si="5"/>
        <v>36526</v>
      </c>
      <c r="F83" s="4">
        <v>38930</v>
      </c>
      <c r="G83" s="9">
        <f t="shared" si="3"/>
        <v>2404</v>
      </c>
    </row>
    <row r="84" spans="2:7" x14ac:dyDescent="0.2">
      <c r="B84" s="3">
        <v>81</v>
      </c>
      <c r="C84" s="3">
        <f t="shared" si="4"/>
        <v>1225</v>
      </c>
      <c r="D84" s="3"/>
      <c r="E84" s="4">
        <f t="shared" si="5"/>
        <v>36526</v>
      </c>
      <c r="F84" s="4">
        <v>38961</v>
      </c>
      <c r="G84" s="9">
        <f t="shared" si="3"/>
        <v>2435</v>
      </c>
    </row>
    <row r="85" spans="2:7" x14ac:dyDescent="0.2">
      <c r="B85" s="3">
        <v>82</v>
      </c>
      <c r="C85" s="3">
        <f t="shared" si="4"/>
        <v>1240</v>
      </c>
      <c r="D85" s="3"/>
      <c r="E85" s="4">
        <f t="shared" si="5"/>
        <v>36526</v>
      </c>
      <c r="F85" s="4">
        <v>38991</v>
      </c>
      <c r="G85" s="9">
        <f t="shared" si="3"/>
        <v>2465</v>
      </c>
    </row>
    <row r="86" spans="2:7" x14ac:dyDescent="0.2">
      <c r="B86" s="3">
        <v>83</v>
      </c>
      <c r="C86" s="3">
        <f t="shared" si="4"/>
        <v>1255</v>
      </c>
      <c r="D86" s="3"/>
      <c r="E86" s="4">
        <f t="shared" si="5"/>
        <v>36526</v>
      </c>
      <c r="F86" s="4">
        <v>39022</v>
      </c>
      <c r="G86" s="9">
        <f t="shared" si="3"/>
        <v>2496</v>
      </c>
    </row>
    <row r="87" spans="2:7" x14ac:dyDescent="0.2">
      <c r="B87" s="3">
        <v>84</v>
      </c>
      <c r="C87" s="3">
        <f t="shared" si="4"/>
        <v>1270</v>
      </c>
      <c r="D87" s="3"/>
      <c r="E87" s="4">
        <f t="shared" si="5"/>
        <v>36526</v>
      </c>
      <c r="F87" s="4">
        <v>39052</v>
      </c>
      <c r="G87" s="9">
        <f t="shared" si="3"/>
        <v>2526</v>
      </c>
    </row>
    <row r="88" spans="2:7" x14ac:dyDescent="0.2">
      <c r="B88" s="3">
        <v>85</v>
      </c>
      <c r="C88" s="3">
        <f t="shared" si="4"/>
        <v>1285</v>
      </c>
      <c r="D88" s="3"/>
      <c r="E88" s="4">
        <f t="shared" si="5"/>
        <v>36526</v>
      </c>
      <c r="F88" s="4">
        <v>39083</v>
      </c>
      <c r="G88" s="9">
        <f t="shared" si="3"/>
        <v>2557</v>
      </c>
    </row>
    <row r="89" spans="2:7" x14ac:dyDescent="0.2">
      <c r="B89" s="3">
        <v>86</v>
      </c>
      <c r="C89" s="3">
        <f t="shared" si="4"/>
        <v>1300</v>
      </c>
      <c r="D89" s="3"/>
      <c r="E89" s="4">
        <f t="shared" si="5"/>
        <v>36526</v>
      </c>
      <c r="F89" s="4">
        <v>39114</v>
      </c>
      <c r="G89" s="9">
        <f t="shared" si="3"/>
        <v>2588</v>
      </c>
    </row>
    <row r="90" spans="2:7" x14ac:dyDescent="0.2">
      <c r="B90" s="3">
        <v>87</v>
      </c>
      <c r="C90" s="3">
        <f t="shared" si="4"/>
        <v>1315</v>
      </c>
      <c r="D90" s="3"/>
      <c r="E90" s="4">
        <f t="shared" si="5"/>
        <v>36526</v>
      </c>
      <c r="F90" s="4">
        <v>39142</v>
      </c>
      <c r="G90" s="9">
        <f t="shared" si="3"/>
        <v>2616</v>
      </c>
    </row>
    <row r="91" spans="2:7" x14ac:dyDescent="0.2">
      <c r="B91" s="3">
        <v>88</v>
      </c>
      <c r="C91" s="3">
        <f t="shared" si="4"/>
        <v>1330</v>
      </c>
      <c r="D91" s="3"/>
      <c r="E91" s="4">
        <f t="shared" si="5"/>
        <v>36526</v>
      </c>
      <c r="F91" s="4">
        <v>39173</v>
      </c>
      <c r="G91" s="9">
        <f t="shared" si="3"/>
        <v>2647</v>
      </c>
    </row>
    <row r="92" spans="2:7" x14ac:dyDescent="0.2">
      <c r="B92" s="3">
        <v>89</v>
      </c>
      <c r="C92" s="3">
        <f t="shared" si="4"/>
        <v>1345</v>
      </c>
      <c r="D92" s="3"/>
      <c r="E92" s="4">
        <f t="shared" si="5"/>
        <v>36526</v>
      </c>
      <c r="F92" s="4">
        <v>39203</v>
      </c>
      <c r="G92" s="9">
        <f t="shared" si="3"/>
        <v>2677</v>
      </c>
    </row>
    <row r="93" spans="2:7" x14ac:dyDescent="0.2">
      <c r="B93" s="3">
        <v>90</v>
      </c>
      <c r="C93" s="3">
        <f t="shared" si="4"/>
        <v>1360</v>
      </c>
      <c r="D93" s="3"/>
      <c r="E93" s="4">
        <f t="shared" si="5"/>
        <v>36526</v>
      </c>
      <c r="F93" s="4">
        <v>39234</v>
      </c>
      <c r="G93" s="9">
        <f t="shared" si="3"/>
        <v>2708</v>
      </c>
    </row>
    <row r="94" spans="2:7" x14ac:dyDescent="0.2">
      <c r="B94" s="3">
        <v>91</v>
      </c>
      <c r="C94" s="3">
        <f t="shared" si="4"/>
        <v>1375</v>
      </c>
      <c r="D94" s="3"/>
      <c r="E94" s="4">
        <f t="shared" si="5"/>
        <v>36526</v>
      </c>
      <c r="F94" s="4">
        <v>39264</v>
      </c>
      <c r="G94" s="9">
        <f t="shared" si="3"/>
        <v>2738</v>
      </c>
    </row>
    <row r="95" spans="2:7" x14ac:dyDescent="0.2">
      <c r="B95" s="3">
        <v>92</v>
      </c>
      <c r="C95" s="3">
        <f t="shared" si="4"/>
        <v>1390</v>
      </c>
      <c r="D95" s="3"/>
      <c r="E95" s="4">
        <f t="shared" si="5"/>
        <v>36526</v>
      </c>
      <c r="F95" s="4">
        <v>39295</v>
      </c>
      <c r="G95" s="9">
        <f t="shared" si="3"/>
        <v>2769</v>
      </c>
    </row>
    <row r="96" spans="2:7" x14ac:dyDescent="0.2">
      <c r="B96" s="3">
        <v>93</v>
      </c>
      <c r="C96" s="3">
        <f t="shared" si="4"/>
        <v>1405</v>
      </c>
      <c r="D96" s="3"/>
      <c r="E96" s="4">
        <f t="shared" si="5"/>
        <v>36526</v>
      </c>
      <c r="F96" s="4">
        <v>39326</v>
      </c>
      <c r="G96" s="9">
        <f t="shared" si="3"/>
        <v>2800</v>
      </c>
    </row>
    <row r="97" spans="2:7" x14ac:dyDescent="0.2">
      <c r="B97" s="3">
        <v>94</v>
      </c>
      <c r="C97" s="3">
        <f t="shared" si="4"/>
        <v>1420</v>
      </c>
      <c r="D97" s="3"/>
      <c r="E97" s="4">
        <f t="shared" si="5"/>
        <v>36526</v>
      </c>
      <c r="F97" s="4">
        <v>39356</v>
      </c>
      <c r="G97" s="9">
        <f t="shared" si="3"/>
        <v>2830</v>
      </c>
    </row>
    <row r="98" spans="2:7" x14ac:dyDescent="0.2">
      <c r="B98" s="3">
        <v>95</v>
      </c>
      <c r="C98" s="3">
        <f t="shared" si="4"/>
        <v>1435</v>
      </c>
      <c r="D98" s="3"/>
      <c r="E98" s="4">
        <f t="shared" si="5"/>
        <v>36526</v>
      </c>
      <c r="F98" s="4">
        <v>39387</v>
      </c>
      <c r="G98" s="9">
        <f t="shared" si="3"/>
        <v>2861</v>
      </c>
    </row>
    <row r="99" spans="2:7" x14ac:dyDescent="0.2">
      <c r="B99" s="3">
        <v>96</v>
      </c>
      <c r="C99" s="3">
        <f t="shared" si="4"/>
        <v>1450</v>
      </c>
      <c r="D99" s="3"/>
      <c r="E99" s="4">
        <f t="shared" si="5"/>
        <v>36526</v>
      </c>
      <c r="F99" s="4">
        <v>39417</v>
      </c>
      <c r="G99" s="9">
        <f t="shared" si="3"/>
        <v>2891</v>
      </c>
    </row>
    <row r="100" spans="2:7" x14ac:dyDescent="0.2">
      <c r="B100" s="3">
        <v>97</v>
      </c>
      <c r="C100" s="3">
        <f t="shared" si="4"/>
        <v>1465</v>
      </c>
      <c r="D100" s="3"/>
      <c r="E100" s="4">
        <f t="shared" si="5"/>
        <v>36526</v>
      </c>
      <c r="F100" s="4">
        <v>39448</v>
      </c>
      <c r="G100" s="9">
        <f t="shared" si="3"/>
        <v>2922</v>
      </c>
    </row>
    <row r="101" spans="2:7" x14ac:dyDescent="0.2">
      <c r="B101" s="3">
        <v>98</v>
      </c>
      <c r="C101" s="3">
        <f t="shared" si="4"/>
        <v>1480</v>
      </c>
      <c r="D101" s="3"/>
      <c r="E101" s="4">
        <f t="shared" si="5"/>
        <v>36526</v>
      </c>
      <c r="F101" s="4">
        <v>39479</v>
      </c>
      <c r="G101" s="9">
        <f t="shared" si="3"/>
        <v>2953</v>
      </c>
    </row>
    <row r="102" spans="2:7" x14ac:dyDescent="0.2">
      <c r="B102" s="3">
        <v>99</v>
      </c>
      <c r="C102" s="3">
        <f t="shared" si="4"/>
        <v>1495</v>
      </c>
      <c r="D102" s="3"/>
      <c r="E102" s="4">
        <f t="shared" si="5"/>
        <v>36526</v>
      </c>
      <c r="F102" s="4">
        <v>39508</v>
      </c>
      <c r="G102" s="9">
        <f t="shared" si="3"/>
        <v>2982</v>
      </c>
    </row>
    <row r="103" spans="2:7" x14ac:dyDescent="0.2">
      <c r="B103" s="3">
        <v>100</v>
      </c>
      <c r="C103" s="3">
        <f t="shared" si="4"/>
        <v>1510</v>
      </c>
      <c r="D103" s="3"/>
      <c r="E103" s="4">
        <f t="shared" si="5"/>
        <v>36526</v>
      </c>
      <c r="F103" s="4">
        <v>39539</v>
      </c>
      <c r="G103" s="9">
        <f t="shared" si="3"/>
        <v>3013</v>
      </c>
    </row>
    <row r="104" spans="2:7" x14ac:dyDescent="0.2">
      <c r="B104" s="3">
        <v>101</v>
      </c>
      <c r="C104" s="3">
        <f t="shared" si="4"/>
        <v>1525</v>
      </c>
      <c r="D104" s="3"/>
      <c r="E104" s="4">
        <f t="shared" si="5"/>
        <v>36526</v>
      </c>
      <c r="F104" s="4">
        <v>39569</v>
      </c>
      <c r="G104" s="9">
        <f t="shared" si="3"/>
        <v>3043</v>
      </c>
    </row>
    <row r="105" spans="2:7" x14ac:dyDescent="0.2">
      <c r="B105" s="3">
        <v>102</v>
      </c>
      <c r="C105" s="3">
        <f t="shared" si="4"/>
        <v>1540</v>
      </c>
      <c r="D105" s="3"/>
      <c r="E105" s="4">
        <f t="shared" si="5"/>
        <v>36526</v>
      </c>
      <c r="F105" s="4">
        <v>39600</v>
      </c>
      <c r="G105" s="9">
        <f t="shared" si="3"/>
        <v>3074</v>
      </c>
    </row>
    <row r="106" spans="2:7" x14ac:dyDescent="0.2">
      <c r="B106" s="3">
        <v>103</v>
      </c>
      <c r="C106" s="3">
        <f t="shared" si="4"/>
        <v>1555</v>
      </c>
      <c r="D106" s="3"/>
      <c r="E106" s="4">
        <f t="shared" si="5"/>
        <v>36526</v>
      </c>
      <c r="F106" s="4">
        <v>39630</v>
      </c>
      <c r="G106" s="9">
        <f t="shared" si="3"/>
        <v>3104</v>
      </c>
    </row>
    <row r="107" spans="2:7" x14ac:dyDescent="0.2">
      <c r="B107" s="3">
        <v>104</v>
      </c>
      <c r="C107" s="3">
        <f t="shared" si="4"/>
        <v>1570</v>
      </c>
      <c r="D107" s="3"/>
      <c r="E107" s="4">
        <f t="shared" si="5"/>
        <v>36526</v>
      </c>
      <c r="F107" s="4">
        <v>39661</v>
      </c>
      <c r="G107" s="9">
        <f t="shared" si="3"/>
        <v>3135</v>
      </c>
    </row>
    <row r="108" spans="2:7" x14ac:dyDescent="0.2">
      <c r="B108" s="3">
        <v>105</v>
      </c>
      <c r="C108" s="3">
        <f t="shared" si="4"/>
        <v>1585</v>
      </c>
      <c r="D108" s="3"/>
      <c r="E108" s="4">
        <f t="shared" si="5"/>
        <v>36526</v>
      </c>
      <c r="F108" s="4">
        <v>39692</v>
      </c>
      <c r="G108" s="9">
        <f t="shared" si="3"/>
        <v>3166</v>
      </c>
    </row>
    <row r="109" spans="2:7" x14ac:dyDescent="0.2">
      <c r="B109" s="3">
        <v>106</v>
      </c>
      <c r="C109" s="3">
        <f t="shared" si="4"/>
        <v>1600</v>
      </c>
      <c r="D109" s="3"/>
      <c r="E109" s="4">
        <f t="shared" si="5"/>
        <v>36526</v>
      </c>
      <c r="F109" s="4">
        <v>39722</v>
      </c>
      <c r="G109" s="9">
        <f t="shared" si="3"/>
        <v>3196</v>
      </c>
    </row>
    <row r="110" spans="2:7" x14ac:dyDescent="0.2">
      <c r="B110" s="3">
        <v>107</v>
      </c>
      <c r="C110" s="3">
        <f t="shared" si="4"/>
        <v>1615</v>
      </c>
      <c r="D110" s="3"/>
      <c r="E110" s="4">
        <f t="shared" si="5"/>
        <v>36526</v>
      </c>
      <c r="F110" s="4">
        <v>39753</v>
      </c>
      <c r="G110" s="9">
        <f t="shared" si="3"/>
        <v>3227</v>
      </c>
    </row>
    <row r="111" spans="2:7" x14ac:dyDescent="0.2">
      <c r="B111" s="3">
        <v>108</v>
      </c>
      <c r="C111" s="3">
        <f t="shared" si="4"/>
        <v>1630</v>
      </c>
      <c r="D111" s="3"/>
      <c r="E111" s="4">
        <f t="shared" si="5"/>
        <v>36526</v>
      </c>
      <c r="F111" s="4">
        <v>39783</v>
      </c>
      <c r="G111" s="9">
        <f t="shared" si="3"/>
        <v>3257</v>
      </c>
    </row>
    <row r="112" spans="2:7" x14ac:dyDescent="0.2">
      <c r="B112" s="3">
        <v>109</v>
      </c>
      <c r="C112" s="3">
        <f t="shared" si="4"/>
        <v>1645</v>
      </c>
      <c r="D112" s="3"/>
      <c r="E112" s="4">
        <f t="shared" si="5"/>
        <v>36526</v>
      </c>
      <c r="F112" s="4">
        <v>39814</v>
      </c>
      <c r="G112" s="9">
        <f t="shared" si="3"/>
        <v>3288</v>
      </c>
    </row>
    <row r="113" spans="2:7" x14ac:dyDescent="0.2">
      <c r="B113" s="3">
        <v>110</v>
      </c>
      <c r="C113" s="3">
        <f t="shared" si="4"/>
        <v>1660</v>
      </c>
      <c r="D113" s="3"/>
      <c r="E113" s="4">
        <f t="shared" si="5"/>
        <v>36526</v>
      </c>
      <c r="F113" s="4">
        <v>39845</v>
      </c>
      <c r="G113" s="9">
        <f t="shared" si="3"/>
        <v>3319</v>
      </c>
    </row>
    <row r="114" spans="2:7" x14ac:dyDescent="0.2">
      <c r="B114" s="3">
        <v>111</v>
      </c>
      <c r="C114" s="3">
        <f t="shared" si="4"/>
        <v>1675</v>
      </c>
      <c r="D114" s="3"/>
      <c r="E114" s="4">
        <f t="shared" si="5"/>
        <v>36526</v>
      </c>
      <c r="F114" s="4">
        <v>39873</v>
      </c>
      <c r="G114" s="9">
        <f t="shared" si="3"/>
        <v>3347</v>
      </c>
    </row>
    <row r="115" spans="2:7" x14ac:dyDescent="0.2">
      <c r="B115" s="3">
        <v>112</v>
      </c>
      <c r="C115" s="3">
        <f t="shared" si="4"/>
        <v>1690</v>
      </c>
      <c r="D115" s="3"/>
      <c r="E115" s="4">
        <f t="shared" si="5"/>
        <v>36526</v>
      </c>
      <c r="F115" s="4">
        <v>39904</v>
      </c>
      <c r="G115" s="9">
        <f t="shared" si="3"/>
        <v>3378</v>
      </c>
    </row>
    <row r="116" spans="2:7" x14ac:dyDescent="0.2">
      <c r="B116" s="3">
        <v>113</v>
      </c>
      <c r="C116" s="3">
        <f t="shared" si="4"/>
        <v>1705</v>
      </c>
      <c r="D116" s="3"/>
      <c r="E116" s="4">
        <f t="shared" si="5"/>
        <v>36526</v>
      </c>
      <c r="F116" s="4">
        <v>39934</v>
      </c>
      <c r="G116" s="9">
        <f t="shared" si="3"/>
        <v>3408</v>
      </c>
    </row>
    <row r="117" spans="2:7" x14ac:dyDescent="0.2">
      <c r="B117" s="3">
        <v>114</v>
      </c>
      <c r="C117" s="3">
        <f t="shared" si="4"/>
        <v>1720</v>
      </c>
      <c r="D117" s="3"/>
      <c r="E117" s="4">
        <f t="shared" si="5"/>
        <v>36526</v>
      </c>
      <c r="F117" s="4">
        <v>39965</v>
      </c>
      <c r="G117" s="9">
        <f t="shared" si="3"/>
        <v>3439</v>
      </c>
    </row>
    <row r="118" spans="2:7" x14ac:dyDescent="0.2">
      <c r="B118" s="3">
        <v>115</v>
      </c>
      <c r="C118" s="3">
        <f t="shared" si="4"/>
        <v>1735</v>
      </c>
      <c r="D118" s="3"/>
      <c r="E118" s="4">
        <f t="shared" si="5"/>
        <v>36526</v>
      </c>
      <c r="F118" s="4">
        <v>39995</v>
      </c>
      <c r="G118" s="9">
        <f t="shared" si="3"/>
        <v>3469</v>
      </c>
    </row>
    <row r="119" spans="2:7" x14ac:dyDescent="0.2">
      <c r="B119" s="3">
        <v>116</v>
      </c>
      <c r="C119" s="3">
        <f t="shared" si="4"/>
        <v>1750</v>
      </c>
      <c r="D119" s="3"/>
      <c r="E119" s="4">
        <f t="shared" si="5"/>
        <v>36526</v>
      </c>
      <c r="F119" s="4">
        <v>40026</v>
      </c>
      <c r="G119" s="9">
        <f t="shared" si="3"/>
        <v>3500</v>
      </c>
    </row>
    <row r="120" spans="2:7" x14ac:dyDescent="0.2">
      <c r="B120" s="3">
        <v>117</v>
      </c>
      <c r="C120" s="3">
        <f t="shared" si="4"/>
        <v>1765</v>
      </c>
      <c r="D120" s="3"/>
      <c r="E120" s="4">
        <f t="shared" si="5"/>
        <v>36526</v>
      </c>
      <c r="F120" s="4">
        <v>40057</v>
      </c>
      <c r="G120" s="9">
        <f t="shared" si="3"/>
        <v>3531</v>
      </c>
    </row>
    <row r="121" spans="2:7" x14ac:dyDescent="0.2">
      <c r="B121" s="3">
        <v>118</v>
      </c>
      <c r="C121" s="3">
        <f t="shared" si="4"/>
        <v>1780</v>
      </c>
      <c r="D121" s="3"/>
      <c r="E121" s="4">
        <f t="shared" si="5"/>
        <v>36526</v>
      </c>
      <c r="F121" s="4">
        <v>40087</v>
      </c>
      <c r="G121" s="9">
        <f t="shared" si="3"/>
        <v>3561</v>
      </c>
    </row>
    <row r="122" spans="2:7" x14ac:dyDescent="0.2">
      <c r="B122" s="3">
        <v>119</v>
      </c>
      <c r="C122" s="3">
        <f t="shared" si="4"/>
        <v>1795</v>
      </c>
      <c r="D122" s="3"/>
      <c r="E122" s="4">
        <f t="shared" si="5"/>
        <v>36526</v>
      </c>
      <c r="F122" s="4">
        <v>40118</v>
      </c>
      <c r="G122" s="9">
        <f t="shared" si="3"/>
        <v>3592</v>
      </c>
    </row>
    <row r="123" spans="2:7" x14ac:dyDescent="0.2">
      <c r="B123" s="3">
        <v>120</v>
      </c>
      <c r="C123" s="3">
        <f t="shared" si="4"/>
        <v>1810</v>
      </c>
      <c r="D123" s="3"/>
      <c r="E123" s="4">
        <f t="shared" si="5"/>
        <v>36526</v>
      </c>
      <c r="F123" s="4">
        <v>40148</v>
      </c>
      <c r="G123" s="9">
        <f t="shared" si="3"/>
        <v>3622</v>
      </c>
    </row>
    <row r="124" spans="2:7" x14ac:dyDescent="0.2">
      <c r="B124" s="3">
        <v>121</v>
      </c>
      <c r="C124" s="3">
        <f t="shared" si="4"/>
        <v>1825</v>
      </c>
      <c r="D124" s="3"/>
      <c r="E124" s="4">
        <f t="shared" si="5"/>
        <v>36526</v>
      </c>
      <c r="F124" s="4">
        <v>40179</v>
      </c>
      <c r="G124" s="9">
        <f t="shared" si="3"/>
        <v>3653</v>
      </c>
    </row>
    <row r="125" spans="2:7" x14ac:dyDescent="0.2">
      <c r="B125" s="3">
        <v>122</v>
      </c>
      <c r="C125" s="3">
        <f t="shared" si="4"/>
        <v>1840</v>
      </c>
      <c r="D125" s="3"/>
      <c r="E125" s="4">
        <f t="shared" si="5"/>
        <v>36526</v>
      </c>
      <c r="F125" s="4">
        <v>40210</v>
      </c>
      <c r="G125" s="9">
        <f t="shared" si="3"/>
        <v>3684</v>
      </c>
    </row>
    <row r="126" spans="2:7" x14ac:dyDescent="0.2">
      <c r="B126" s="3">
        <v>123</v>
      </c>
      <c r="C126" s="3">
        <f t="shared" si="4"/>
        <v>1855</v>
      </c>
      <c r="D126" s="3"/>
      <c r="E126" s="4">
        <f t="shared" si="5"/>
        <v>36526</v>
      </c>
      <c r="F126" s="4">
        <v>40238</v>
      </c>
      <c r="G126" s="9">
        <f t="shared" si="3"/>
        <v>3712</v>
      </c>
    </row>
    <row r="127" spans="2:7" x14ac:dyDescent="0.2">
      <c r="B127" s="3">
        <v>124</v>
      </c>
      <c r="C127" s="3">
        <f t="shared" si="4"/>
        <v>1870</v>
      </c>
      <c r="D127" s="3"/>
      <c r="E127" s="4">
        <f t="shared" si="5"/>
        <v>36526</v>
      </c>
      <c r="F127" s="4">
        <v>40269</v>
      </c>
      <c r="G127" s="9">
        <f t="shared" si="3"/>
        <v>3743</v>
      </c>
    </row>
    <row r="128" spans="2:7" x14ac:dyDescent="0.2">
      <c r="B128" s="3">
        <v>125</v>
      </c>
      <c r="C128" s="3">
        <f t="shared" si="4"/>
        <v>1885</v>
      </c>
      <c r="D128" s="3"/>
      <c r="E128" s="4">
        <f t="shared" si="5"/>
        <v>36526</v>
      </c>
      <c r="F128" s="4">
        <v>40299</v>
      </c>
      <c r="G128" s="9">
        <f t="shared" si="3"/>
        <v>3773</v>
      </c>
    </row>
    <row r="129" spans="2:7" x14ac:dyDescent="0.2">
      <c r="B129" s="3">
        <v>126</v>
      </c>
      <c r="C129" s="3">
        <f t="shared" si="4"/>
        <v>1900</v>
      </c>
      <c r="D129" s="3"/>
      <c r="E129" s="4">
        <f t="shared" si="5"/>
        <v>36526</v>
      </c>
      <c r="F129" s="4">
        <v>40330</v>
      </c>
      <c r="G129" s="9">
        <f t="shared" si="3"/>
        <v>3804</v>
      </c>
    </row>
    <row r="130" spans="2:7" x14ac:dyDescent="0.2">
      <c r="B130" s="3">
        <v>127</v>
      </c>
      <c r="C130" s="3">
        <f t="shared" si="4"/>
        <v>1915</v>
      </c>
      <c r="D130" s="3"/>
      <c r="E130" s="4">
        <f t="shared" si="5"/>
        <v>36526</v>
      </c>
      <c r="F130" s="4">
        <v>40360</v>
      </c>
      <c r="G130" s="9">
        <f t="shared" si="3"/>
        <v>3834</v>
      </c>
    </row>
    <row r="131" spans="2:7" x14ac:dyDescent="0.2">
      <c r="B131" s="3">
        <v>128</v>
      </c>
      <c r="C131" s="3">
        <f t="shared" si="4"/>
        <v>1930</v>
      </c>
      <c r="D131" s="3"/>
      <c r="E131" s="4">
        <f t="shared" si="5"/>
        <v>36526</v>
      </c>
      <c r="F131" s="4">
        <v>40391</v>
      </c>
      <c r="G131" s="9">
        <f t="shared" si="3"/>
        <v>3865</v>
      </c>
    </row>
    <row r="132" spans="2:7" x14ac:dyDescent="0.2">
      <c r="B132" s="3">
        <v>129</v>
      </c>
      <c r="C132" s="3">
        <f t="shared" si="4"/>
        <v>1945</v>
      </c>
      <c r="D132" s="3"/>
      <c r="E132" s="4">
        <f t="shared" si="5"/>
        <v>36526</v>
      </c>
      <c r="F132" s="4">
        <v>40422</v>
      </c>
      <c r="G132" s="9">
        <f t="shared" ref="G132:G195" si="6">+F132-E132</f>
        <v>3896</v>
      </c>
    </row>
    <row r="133" spans="2:7" x14ac:dyDescent="0.2">
      <c r="B133" s="3">
        <v>130</v>
      </c>
      <c r="C133" s="3">
        <f t="shared" si="4"/>
        <v>1960</v>
      </c>
      <c r="D133" s="3"/>
      <c r="E133" s="4">
        <f t="shared" si="5"/>
        <v>36526</v>
      </c>
      <c r="F133" s="4">
        <v>40452</v>
      </c>
      <c r="G133" s="9">
        <f t="shared" si="6"/>
        <v>3926</v>
      </c>
    </row>
    <row r="134" spans="2:7" x14ac:dyDescent="0.2">
      <c r="B134" s="3">
        <v>131</v>
      </c>
      <c r="C134" s="3">
        <f t="shared" ref="C134:C197" si="7">C133+15</f>
        <v>1975</v>
      </c>
      <c r="D134" s="3"/>
      <c r="E134" s="4">
        <f t="shared" si="5"/>
        <v>36526</v>
      </c>
      <c r="F134" s="4">
        <v>40483</v>
      </c>
      <c r="G134" s="9">
        <f t="shared" si="6"/>
        <v>3957</v>
      </c>
    </row>
    <row r="135" spans="2:7" x14ac:dyDescent="0.2">
      <c r="B135" s="3">
        <v>132</v>
      </c>
      <c r="C135" s="3">
        <f t="shared" si="7"/>
        <v>1990</v>
      </c>
      <c r="D135" s="3"/>
      <c r="E135" s="4">
        <f t="shared" si="5"/>
        <v>36526</v>
      </c>
      <c r="F135" s="4">
        <v>40513</v>
      </c>
      <c r="G135" s="9">
        <f t="shared" si="6"/>
        <v>3987</v>
      </c>
    </row>
    <row r="136" spans="2:7" x14ac:dyDescent="0.2">
      <c r="B136" s="3">
        <v>133</v>
      </c>
      <c r="C136" s="3">
        <f t="shared" si="7"/>
        <v>2005</v>
      </c>
      <c r="D136" s="3"/>
      <c r="E136" s="4">
        <f t="shared" si="5"/>
        <v>36526</v>
      </c>
      <c r="F136" s="4">
        <v>40544</v>
      </c>
      <c r="G136" s="9">
        <f t="shared" si="6"/>
        <v>4018</v>
      </c>
    </row>
    <row r="137" spans="2:7" x14ac:dyDescent="0.2">
      <c r="B137" s="3">
        <v>134</v>
      </c>
      <c r="C137" s="3">
        <f t="shared" si="7"/>
        <v>2020</v>
      </c>
      <c r="D137" s="3"/>
      <c r="E137" s="4">
        <f t="shared" si="5"/>
        <v>36526</v>
      </c>
      <c r="F137" s="4">
        <v>40575</v>
      </c>
      <c r="G137" s="9">
        <f t="shared" si="6"/>
        <v>4049</v>
      </c>
    </row>
    <row r="138" spans="2:7" x14ac:dyDescent="0.2">
      <c r="B138" s="3">
        <v>135</v>
      </c>
      <c r="C138" s="3">
        <f t="shared" si="7"/>
        <v>2035</v>
      </c>
      <c r="D138" s="3"/>
      <c r="E138" s="4">
        <f t="shared" ref="E138:E201" si="8">+E137</f>
        <v>36526</v>
      </c>
      <c r="F138" s="4">
        <v>40603</v>
      </c>
      <c r="G138" s="9">
        <f t="shared" si="6"/>
        <v>4077</v>
      </c>
    </row>
    <row r="139" spans="2:7" x14ac:dyDescent="0.2">
      <c r="B139" s="3">
        <v>136</v>
      </c>
      <c r="C139" s="3">
        <f t="shared" si="7"/>
        <v>2050</v>
      </c>
      <c r="D139" s="3"/>
      <c r="E139" s="4">
        <f t="shared" si="8"/>
        <v>36526</v>
      </c>
      <c r="F139" s="4">
        <v>40634</v>
      </c>
      <c r="G139" s="9">
        <f t="shared" si="6"/>
        <v>4108</v>
      </c>
    </row>
    <row r="140" spans="2:7" x14ac:dyDescent="0.2">
      <c r="B140" s="3">
        <v>137</v>
      </c>
      <c r="C140" s="3">
        <f t="shared" si="7"/>
        <v>2065</v>
      </c>
      <c r="D140" s="3"/>
      <c r="E140" s="4">
        <f t="shared" si="8"/>
        <v>36526</v>
      </c>
      <c r="F140" s="4">
        <v>40664</v>
      </c>
      <c r="G140" s="9">
        <f t="shared" si="6"/>
        <v>4138</v>
      </c>
    </row>
    <row r="141" spans="2:7" x14ac:dyDescent="0.2">
      <c r="B141" s="3">
        <v>138</v>
      </c>
      <c r="C141" s="3">
        <f t="shared" si="7"/>
        <v>2080</v>
      </c>
      <c r="D141" s="3"/>
      <c r="E141" s="4">
        <f t="shared" si="8"/>
        <v>36526</v>
      </c>
      <c r="F141" s="4">
        <v>40695</v>
      </c>
      <c r="G141" s="9">
        <f t="shared" si="6"/>
        <v>4169</v>
      </c>
    </row>
    <row r="142" spans="2:7" x14ac:dyDescent="0.2">
      <c r="B142" s="3">
        <v>139</v>
      </c>
      <c r="C142" s="3">
        <f t="shared" si="7"/>
        <v>2095</v>
      </c>
      <c r="D142" s="3"/>
      <c r="E142" s="4">
        <f t="shared" si="8"/>
        <v>36526</v>
      </c>
      <c r="F142" s="4">
        <v>40725</v>
      </c>
      <c r="G142" s="9">
        <f t="shared" si="6"/>
        <v>4199</v>
      </c>
    </row>
    <row r="143" spans="2:7" x14ac:dyDescent="0.2">
      <c r="B143" s="3">
        <v>140</v>
      </c>
      <c r="C143" s="3">
        <f t="shared" si="7"/>
        <v>2110</v>
      </c>
      <c r="D143" s="3"/>
      <c r="E143" s="4">
        <f t="shared" si="8"/>
        <v>36526</v>
      </c>
      <c r="F143" s="4">
        <v>40756</v>
      </c>
      <c r="G143" s="9">
        <f t="shared" si="6"/>
        <v>4230</v>
      </c>
    </row>
    <row r="144" spans="2:7" x14ac:dyDescent="0.2">
      <c r="B144" s="3">
        <v>141</v>
      </c>
      <c r="C144" s="3">
        <f t="shared" si="7"/>
        <v>2125</v>
      </c>
      <c r="D144" s="3"/>
      <c r="E144" s="4">
        <f t="shared" si="8"/>
        <v>36526</v>
      </c>
      <c r="F144" s="4">
        <v>40787</v>
      </c>
      <c r="G144" s="9">
        <f t="shared" si="6"/>
        <v>4261</v>
      </c>
    </row>
    <row r="145" spans="2:7" x14ac:dyDescent="0.2">
      <c r="B145" s="3">
        <v>142</v>
      </c>
      <c r="C145" s="3">
        <f t="shared" si="7"/>
        <v>2140</v>
      </c>
      <c r="D145" s="3"/>
      <c r="E145" s="4">
        <f t="shared" si="8"/>
        <v>36526</v>
      </c>
      <c r="F145" s="4">
        <v>40817</v>
      </c>
      <c r="G145" s="9">
        <f t="shared" si="6"/>
        <v>4291</v>
      </c>
    </row>
    <row r="146" spans="2:7" x14ac:dyDescent="0.2">
      <c r="B146" s="3">
        <v>143</v>
      </c>
      <c r="C146" s="3">
        <f t="shared" si="7"/>
        <v>2155</v>
      </c>
      <c r="D146" s="3"/>
      <c r="E146" s="4">
        <f t="shared" si="8"/>
        <v>36526</v>
      </c>
      <c r="F146" s="4">
        <v>40848</v>
      </c>
      <c r="G146" s="9">
        <f t="shared" si="6"/>
        <v>4322</v>
      </c>
    </row>
    <row r="147" spans="2:7" x14ac:dyDescent="0.2">
      <c r="B147" s="3">
        <v>144</v>
      </c>
      <c r="C147" s="3">
        <f t="shared" si="7"/>
        <v>2170</v>
      </c>
      <c r="D147" s="3"/>
      <c r="E147" s="4">
        <f t="shared" si="8"/>
        <v>36526</v>
      </c>
      <c r="F147" s="4">
        <v>40878</v>
      </c>
      <c r="G147" s="9">
        <f t="shared" si="6"/>
        <v>4352</v>
      </c>
    </row>
    <row r="148" spans="2:7" x14ac:dyDescent="0.2">
      <c r="B148" s="3">
        <v>145</v>
      </c>
      <c r="C148" s="3">
        <f t="shared" si="7"/>
        <v>2185</v>
      </c>
      <c r="D148" s="3"/>
      <c r="E148" s="4">
        <f t="shared" si="8"/>
        <v>36526</v>
      </c>
      <c r="F148" s="4">
        <v>40909</v>
      </c>
      <c r="G148" s="9">
        <f t="shared" si="6"/>
        <v>4383</v>
      </c>
    </row>
    <row r="149" spans="2:7" x14ac:dyDescent="0.2">
      <c r="B149" s="3">
        <v>146</v>
      </c>
      <c r="C149" s="3">
        <f t="shared" si="7"/>
        <v>2200</v>
      </c>
      <c r="D149" s="3"/>
      <c r="E149" s="4">
        <f t="shared" si="8"/>
        <v>36526</v>
      </c>
      <c r="F149" s="4">
        <v>40940</v>
      </c>
      <c r="G149" s="9">
        <f t="shared" si="6"/>
        <v>4414</v>
      </c>
    </row>
    <row r="150" spans="2:7" x14ac:dyDescent="0.2">
      <c r="B150" s="3">
        <v>147</v>
      </c>
      <c r="C150" s="3">
        <f t="shared" si="7"/>
        <v>2215</v>
      </c>
      <c r="D150" s="3"/>
      <c r="E150" s="4">
        <f t="shared" si="8"/>
        <v>36526</v>
      </c>
      <c r="F150" s="4">
        <v>40969</v>
      </c>
      <c r="G150" s="9">
        <f t="shared" si="6"/>
        <v>4443</v>
      </c>
    </row>
    <row r="151" spans="2:7" x14ac:dyDescent="0.2">
      <c r="B151" s="3">
        <v>148</v>
      </c>
      <c r="C151" s="3">
        <f t="shared" si="7"/>
        <v>2230</v>
      </c>
      <c r="D151" s="3"/>
      <c r="E151" s="4">
        <f t="shared" si="8"/>
        <v>36526</v>
      </c>
      <c r="F151" s="4">
        <v>41000</v>
      </c>
      <c r="G151" s="9">
        <f t="shared" si="6"/>
        <v>4474</v>
      </c>
    </row>
    <row r="152" spans="2:7" x14ac:dyDescent="0.2">
      <c r="B152" s="3">
        <v>149</v>
      </c>
      <c r="C152" s="3">
        <f t="shared" si="7"/>
        <v>2245</v>
      </c>
      <c r="D152" s="3"/>
      <c r="E152" s="4">
        <f t="shared" si="8"/>
        <v>36526</v>
      </c>
      <c r="F152" s="4">
        <v>41030</v>
      </c>
      <c r="G152" s="9">
        <f t="shared" si="6"/>
        <v>4504</v>
      </c>
    </row>
    <row r="153" spans="2:7" x14ac:dyDescent="0.2">
      <c r="B153" s="3">
        <v>150</v>
      </c>
      <c r="C153" s="3">
        <f t="shared" si="7"/>
        <v>2260</v>
      </c>
      <c r="D153" s="3"/>
      <c r="E153" s="4">
        <f t="shared" si="8"/>
        <v>36526</v>
      </c>
      <c r="F153" s="4">
        <v>41061</v>
      </c>
      <c r="G153" s="9">
        <f t="shared" si="6"/>
        <v>4535</v>
      </c>
    </row>
    <row r="154" spans="2:7" x14ac:dyDescent="0.2">
      <c r="B154" s="3">
        <v>151</v>
      </c>
      <c r="C154" s="3">
        <f t="shared" si="7"/>
        <v>2275</v>
      </c>
      <c r="D154" s="3"/>
      <c r="E154" s="4">
        <f t="shared" si="8"/>
        <v>36526</v>
      </c>
      <c r="F154" s="4">
        <v>41091</v>
      </c>
      <c r="G154" s="9">
        <f t="shared" si="6"/>
        <v>4565</v>
      </c>
    </row>
    <row r="155" spans="2:7" x14ac:dyDescent="0.2">
      <c r="B155" s="3">
        <v>152</v>
      </c>
      <c r="C155" s="3">
        <f t="shared" si="7"/>
        <v>2290</v>
      </c>
      <c r="D155" s="3"/>
      <c r="E155" s="4">
        <f t="shared" si="8"/>
        <v>36526</v>
      </c>
      <c r="F155" s="4">
        <v>41122</v>
      </c>
      <c r="G155" s="9">
        <f t="shared" si="6"/>
        <v>4596</v>
      </c>
    </row>
    <row r="156" spans="2:7" x14ac:dyDescent="0.2">
      <c r="B156" s="3">
        <v>153</v>
      </c>
      <c r="C156" s="3">
        <f t="shared" si="7"/>
        <v>2305</v>
      </c>
      <c r="D156" s="3"/>
      <c r="E156" s="4">
        <f t="shared" si="8"/>
        <v>36526</v>
      </c>
      <c r="F156" s="4">
        <v>41153</v>
      </c>
      <c r="G156" s="9">
        <f t="shared" si="6"/>
        <v>4627</v>
      </c>
    </row>
    <row r="157" spans="2:7" x14ac:dyDescent="0.2">
      <c r="B157" s="3">
        <v>154</v>
      </c>
      <c r="C157" s="3">
        <f t="shared" si="7"/>
        <v>2320</v>
      </c>
      <c r="D157" s="3"/>
      <c r="E157" s="4">
        <f t="shared" si="8"/>
        <v>36526</v>
      </c>
      <c r="F157" s="4">
        <v>41183</v>
      </c>
      <c r="G157" s="9">
        <f t="shared" si="6"/>
        <v>4657</v>
      </c>
    </row>
    <row r="158" spans="2:7" x14ac:dyDescent="0.2">
      <c r="B158" s="3">
        <v>155</v>
      </c>
      <c r="C158" s="3">
        <f t="shared" si="7"/>
        <v>2335</v>
      </c>
      <c r="D158" s="3"/>
      <c r="E158" s="4">
        <f t="shared" si="8"/>
        <v>36526</v>
      </c>
      <c r="F158" s="4">
        <v>41214</v>
      </c>
      <c r="G158" s="9">
        <f t="shared" si="6"/>
        <v>4688</v>
      </c>
    </row>
    <row r="159" spans="2:7" x14ac:dyDescent="0.2">
      <c r="B159" s="3">
        <v>156</v>
      </c>
      <c r="C159" s="3">
        <f t="shared" si="7"/>
        <v>2350</v>
      </c>
      <c r="D159" s="3"/>
      <c r="E159" s="4">
        <f t="shared" si="8"/>
        <v>36526</v>
      </c>
      <c r="F159" s="4">
        <v>41244</v>
      </c>
      <c r="G159" s="9">
        <f t="shared" si="6"/>
        <v>4718</v>
      </c>
    </row>
    <row r="160" spans="2:7" x14ac:dyDescent="0.2">
      <c r="B160" s="3">
        <v>157</v>
      </c>
      <c r="C160" s="3">
        <f t="shared" si="7"/>
        <v>2365</v>
      </c>
      <c r="D160" s="3"/>
      <c r="E160" s="4">
        <f t="shared" si="8"/>
        <v>36526</v>
      </c>
      <c r="F160" s="4">
        <v>41275</v>
      </c>
      <c r="G160" s="9">
        <f t="shared" si="6"/>
        <v>4749</v>
      </c>
    </row>
    <row r="161" spans="2:7" x14ac:dyDescent="0.2">
      <c r="B161" s="3">
        <v>158</v>
      </c>
      <c r="C161" s="3">
        <f t="shared" si="7"/>
        <v>2380</v>
      </c>
      <c r="D161" s="3"/>
      <c r="E161" s="4">
        <f t="shared" si="8"/>
        <v>36526</v>
      </c>
      <c r="F161" s="4">
        <v>41306</v>
      </c>
      <c r="G161" s="9">
        <f t="shared" si="6"/>
        <v>4780</v>
      </c>
    </row>
    <row r="162" spans="2:7" x14ac:dyDescent="0.2">
      <c r="B162" s="3">
        <v>159</v>
      </c>
      <c r="C162" s="3">
        <f t="shared" si="7"/>
        <v>2395</v>
      </c>
      <c r="D162" s="3"/>
      <c r="E162" s="4">
        <f t="shared" si="8"/>
        <v>36526</v>
      </c>
      <c r="F162" s="4">
        <v>41334</v>
      </c>
      <c r="G162" s="9">
        <f t="shared" si="6"/>
        <v>4808</v>
      </c>
    </row>
    <row r="163" spans="2:7" x14ac:dyDescent="0.2">
      <c r="B163" s="3">
        <v>160</v>
      </c>
      <c r="C163" s="3">
        <f t="shared" si="7"/>
        <v>2410</v>
      </c>
      <c r="D163" s="3"/>
      <c r="E163" s="4">
        <f t="shared" si="8"/>
        <v>36526</v>
      </c>
      <c r="F163" s="4">
        <v>41365</v>
      </c>
      <c r="G163" s="9">
        <f t="shared" si="6"/>
        <v>4839</v>
      </c>
    </row>
    <row r="164" spans="2:7" x14ac:dyDescent="0.2">
      <c r="B164" s="3">
        <v>161</v>
      </c>
      <c r="C164" s="3">
        <f t="shared" si="7"/>
        <v>2425</v>
      </c>
      <c r="D164" s="3"/>
      <c r="E164" s="4">
        <f t="shared" si="8"/>
        <v>36526</v>
      </c>
      <c r="F164" s="4">
        <v>41395</v>
      </c>
      <c r="G164" s="9">
        <f t="shared" si="6"/>
        <v>4869</v>
      </c>
    </row>
    <row r="165" spans="2:7" x14ac:dyDescent="0.2">
      <c r="B165" s="3">
        <v>162</v>
      </c>
      <c r="C165" s="3">
        <f t="shared" si="7"/>
        <v>2440</v>
      </c>
      <c r="D165" s="3"/>
      <c r="E165" s="4">
        <f t="shared" si="8"/>
        <v>36526</v>
      </c>
      <c r="F165" s="4">
        <v>41426</v>
      </c>
      <c r="G165" s="9">
        <f t="shared" si="6"/>
        <v>4900</v>
      </c>
    </row>
    <row r="166" spans="2:7" x14ac:dyDescent="0.2">
      <c r="B166" s="3">
        <v>163</v>
      </c>
      <c r="C166" s="3">
        <f t="shared" si="7"/>
        <v>2455</v>
      </c>
      <c r="D166" s="3"/>
      <c r="E166" s="4">
        <f t="shared" si="8"/>
        <v>36526</v>
      </c>
      <c r="F166" s="4">
        <v>41456</v>
      </c>
      <c r="G166" s="9">
        <f t="shared" si="6"/>
        <v>4930</v>
      </c>
    </row>
    <row r="167" spans="2:7" x14ac:dyDescent="0.2">
      <c r="B167" s="3">
        <v>164</v>
      </c>
      <c r="C167" s="3">
        <f t="shared" si="7"/>
        <v>2470</v>
      </c>
      <c r="D167" s="3"/>
      <c r="E167" s="4">
        <f t="shared" si="8"/>
        <v>36526</v>
      </c>
      <c r="F167" s="4">
        <v>41487</v>
      </c>
      <c r="G167" s="9">
        <f t="shared" si="6"/>
        <v>4961</v>
      </c>
    </row>
    <row r="168" spans="2:7" x14ac:dyDescent="0.2">
      <c r="B168" s="3">
        <v>165</v>
      </c>
      <c r="C168" s="3">
        <f t="shared" si="7"/>
        <v>2485</v>
      </c>
      <c r="D168" s="3"/>
      <c r="E168" s="4">
        <f t="shared" si="8"/>
        <v>36526</v>
      </c>
      <c r="F168" s="4">
        <v>41518</v>
      </c>
      <c r="G168" s="9">
        <f t="shared" si="6"/>
        <v>4992</v>
      </c>
    </row>
    <row r="169" spans="2:7" x14ac:dyDescent="0.2">
      <c r="B169" s="3">
        <v>166</v>
      </c>
      <c r="C169" s="3">
        <f t="shared" si="7"/>
        <v>2500</v>
      </c>
      <c r="D169" s="3"/>
      <c r="E169" s="4">
        <f t="shared" si="8"/>
        <v>36526</v>
      </c>
      <c r="F169" s="4">
        <v>41548</v>
      </c>
      <c r="G169" s="9">
        <f t="shared" si="6"/>
        <v>5022</v>
      </c>
    </row>
    <row r="170" spans="2:7" x14ac:dyDescent="0.2">
      <c r="B170" s="3">
        <v>167</v>
      </c>
      <c r="C170" s="3">
        <f t="shared" si="7"/>
        <v>2515</v>
      </c>
      <c r="D170" s="3"/>
      <c r="E170" s="4">
        <f t="shared" si="8"/>
        <v>36526</v>
      </c>
      <c r="F170" s="4">
        <v>41579</v>
      </c>
      <c r="G170" s="9">
        <f t="shared" si="6"/>
        <v>5053</v>
      </c>
    </row>
    <row r="171" spans="2:7" x14ac:dyDescent="0.2">
      <c r="B171" s="3">
        <v>168</v>
      </c>
      <c r="C171" s="3">
        <f t="shared" si="7"/>
        <v>2530</v>
      </c>
      <c r="D171" s="3"/>
      <c r="E171" s="4">
        <f t="shared" si="8"/>
        <v>36526</v>
      </c>
      <c r="F171" s="4">
        <v>41609</v>
      </c>
      <c r="G171" s="9">
        <f t="shared" si="6"/>
        <v>5083</v>
      </c>
    </row>
    <row r="172" spans="2:7" x14ac:dyDescent="0.2">
      <c r="B172" s="3">
        <v>169</v>
      </c>
      <c r="C172" s="3">
        <f t="shared" si="7"/>
        <v>2545</v>
      </c>
      <c r="D172" s="3"/>
      <c r="E172" s="4">
        <f t="shared" si="8"/>
        <v>36526</v>
      </c>
      <c r="F172" s="4">
        <v>41640</v>
      </c>
      <c r="G172" s="9">
        <f t="shared" si="6"/>
        <v>5114</v>
      </c>
    </row>
    <row r="173" spans="2:7" x14ac:dyDescent="0.2">
      <c r="B173" s="3">
        <v>170</v>
      </c>
      <c r="C173" s="3">
        <f t="shared" si="7"/>
        <v>2560</v>
      </c>
      <c r="D173" s="3"/>
      <c r="E173" s="4">
        <f t="shared" si="8"/>
        <v>36526</v>
      </c>
      <c r="F173" s="4">
        <v>41671</v>
      </c>
      <c r="G173" s="9">
        <f t="shared" si="6"/>
        <v>5145</v>
      </c>
    </row>
    <row r="174" spans="2:7" x14ac:dyDescent="0.2">
      <c r="B174" s="3">
        <v>171</v>
      </c>
      <c r="C174" s="3">
        <f t="shared" si="7"/>
        <v>2575</v>
      </c>
      <c r="D174" s="3"/>
      <c r="E174" s="4">
        <f t="shared" si="8"/>
        <v>36526</v>
      </c>
      <c r="F174" s="4">
        <v>41699</v>
      </c>
      <c r="G174" s="9">
        <f t="shared" si="6"/>
        <v>5173</v>
      </c>
    </row>
    <row r="175" spans="2:7" x14ac:dyDescent="0.2">
      <c r="B175" s="3">
        <v>172</v>
      </c>
      <c r="C175" s="3">
        <f t="shared" si="7"/>
        <v>2590</v>
      </c>
      <c r="D175" s="3"/>
      <c r="E175" s="4">
        <f t="shared" si="8"/>
        <v>36526</v>
      </c>
      <c r="F175" s="4">
        <v>41730</v>
      </c>
      <c r="G175" s="9">
        <f t="shared" si="6"/>
        <v>5204</v>
      </c>
    </row>
    <row r="176" spans="2:7" x14ac:dyDescent="0.2">
      <c r="B176" s="3">
        <v>173</v>
      </c>
      <c r="C176" s="3">
        <f t="shared" si="7"/>
        <v>2605</v>
      </c>
      <c r="D176" s="3"/>
      <c r="E176" s="4">
        <f t="shared" si="8"/>
        <v>36526</v>
      </c>
      <c r="F176" s="4">
        <v>41760</v>
      </c>
      <c r="G176" s="9">
        <f t="shared" si="6"/>
        <v>5234</v>
      </c>
    </row>
    <row r="177" spans="2:7" x14ac:dyDescent="0.2">
      <c r="B177" s="3">
        <v>174</v>
      </c>
      <c r="C177" s="3">
        <f t="shared" si="7"/>
        <v>2620</v>
      </c>
      <c r="D177" s="3"/>
      <c r="E177" s="4">
        <f t="shared" si="8"/>
        <v>36526</v>
      </c>
      <c r="F177" s="4">
        <v>41791</v>
      </c>
      <c r="G177" s="9">
        <f t="shared" si="6"/>
        <v>5265</v>
      </c>
    </row>
    <row r="178" spans="2:7" x14ac:dyDescent="0.2">
      <c r="B178" s="3">
        <v>175</v>
      </c>
      <c r="C178" s="3">
        <f t="shared" si="7"/>
        <v>2635</v>
      </c>
      <c r="D178" s="3"/>
      <c r="E178" s="4">
        <f t="shared" si="8"/>
        <v>36526</v>
      </c>
      <c r="F178" s="4">
        <v>41821</v>
      </c>
      <c r="G178" s="9">
        <f t="shared" si="6"/>
        <v>5295</v>
      </c>
    </row>
    <row r="179" spans="2:7" x14ac:dyDescent="0.2">
      <c r="B179" s="3">
        <v>176</v>
      </c>
      <c r="C179" s="3">
        <f t="shared" si="7"/>
        <v>2650</v>
      </c>
      <c r="D179" s="3"/>
      <c r="E179" s="4">
        <f t="shared" si="8"/>
        <v>36526</v>
      </c>
      <c r="F179" s="4">
        <v>41852</v>
      </c>
      <c r="G179" s="9">
        <f t="shared" si="6"/>
        <v>5326</v>
      </c>
    </row>
    <row r="180" spans="2:7" x14ac:dyDescent="0.2">
      <c r="B180" s="3">
        <v>177</v>
      </c>
      <c r="C180" s="3">
        <f t="shared" si="7"/>
        <v>2665</v>
      </c>
      <c r="D180" s="3"/>
      <c r="E180" s="4">
        <f t="shared" si="8"/>
        <v>36526</v>
      </c>
      <c r="F180" s="4">
        <v>41883</v>
      </c>
      <c r="G180" s="9">
        <f t="shared" si="6"/>
        <v>5357</v>
      </c>
    </row>
    <row r="181" spans="2:7" x14ac:dyDescent="0.2">
      <c r="B181" s="3">
        <v>178</v>
      </c>
      <c r="C181" s="3">
        <f t="shared" si="7"/>
        <v>2680</v>
      </c>
      <c r="D181" s="3"/>
      <c r="E181" s="4">
        <f t="shared" si="8"/>
        <v>36526</v>
      </c>
      <c r="F181" s="4">
        <v>41913</v>
      </c>
      <c r="G181" s="9">
        <f t="shared" si="6"/>
        <v>5387</v>
      </c>
    </row>
    <row r="182" spans="2:7" x14ac:dyDescent="0.2">
      <c r="B182" s="3">
        <v>179</v>
      </c>
      <c r="C182" s="3">
        <f t="shared" si="7"/>
        <v>2695</v>
      </c>
      <c r="D182" s="3"/>
      <c r="E182" s="4">
        <f t="shared" si="8"/>
        <v>36526</v>
      </c>
      <c r="F182" s="4">
        <v>41944</v>
      </c>
      <c r="G182" s="9">
        <f t="shared" si="6"/>
        <v>5418</v>
      </c>
    </row>
    <row r="183" spans="2:7" x14ac:dyDescent="0.2">
      <c r="B183" s="3">
        <v>180</v>
      </c>
      <c r="C183" s="3">
        <f t="shared" si="7"/>
        <v>2710</v>
      </c>
      <c r="D183" s="3"/>
      <c r="E183" s="4">
        <f t="shared" si="8"/>
        <v>36526</v>
      </c>
      <c r="F183" s="4">
        <v>41974</v>
      </c>
      <c r="G183" s="9">
        <f t="shared" si="6"/>
        <v>5448</v>
      </c>
    </row>
    <row r="184" spans="2:7" x14ac:dyDescent="0.2">
      <c r="B184" s="3">
        <v>181</v>
      </c>
      <c r="C184" s="3">
        <f t="shared" si="7"/>
        <v>2725</v>
      </c>
      <c r="D184" s="3"/>
      <c r="E184" s="4">
        <f t="shared" si="8"/>
        <v>36526</v>
      </c>
      <c r="F184" s="4">
        <v>42005</v>
      </c>
      <c r="G184" s="9">
        <f t="shared" si="6"/>
        <v>5479</v>
      </c>
    </row>
    <row r="185" spans="2:7" x14ac:dyDescent="0.2">
      <c r="B185" s="3">
        <v>182</v>
      </c>
      <c r="C185" s="3">
        <f t="shared" si="7"/>
        <v>2740</v>
      </c>
      <c r="D185" s="3"/>
      <c r="E185" s="4">
        <f t="shared" si="8"/>
        <v>36526</v>
      </c>
      <c r="F185" s="4">
        <v>42036</v>
      </c>
      <c r="G185" s="9">
        <f t="shared" si="6"/>
        <v>5510</v>
      </c>
    </row>
    <row r="186" spans="2:7" x14ac:dyDescent="0.2">
      <c r="B186" s="3">
        <v>183</v>
      </c>
      <c r="C186" s="3">
        <f t="shared" si="7"/>
        <v>2755</v>
      </c>
      <c r="D186" s="3"/>
      <c r="E186" s="4">
        <f t="shared" si="8"/>
        <v>36526</v>
      </c>
      <c r="F186" s="4">
        <v>42064</v>
      </c>
      <c r="G186" s="9">
        <f t="shared" si="6"/>
        <v>5538</v>
      </c>
    </row>
    <row r="187" spans="2:7" x14ac:dyDescent="0.2">
      <c r="B187" s="3">
        <v>184</v>
      </c>
      <c r="C187" s="3">
        <f t="shared" si="7"/>
        <v>2770</v>
      </c>
      <c r="D187" s="3"/>
      <c r="E187" s="4">
        <f t="shared" si="8"/>
        <v>36526</v>
      </c>
      <c r="F187" s="4">
        <v>42095</v>
      </c>
      <c r="G187" s="9">
        <f t="shared" si="6"/>
        <v>5569</v>
      </c>
    </row>
    <row r="188" spans="2:7" x14ac:dyDescent="0.2">
      <c r="B188" s="3">
        <v>185</v>
      </c>
      <c r="C188" s="3">
        <f t="shared" si="7"/>
        <v>2785</v>
      </c>
      <c r="D188" s="3"/>
      <c r="E188" s="4">
        <f t="shared" si="8"/>
        <v>36526</v>
      </c>
      <c r="F188" s="4">
        <v>42125</v>
      </c>
      <c r="G188" s="9">
        <f t="shared" si="6"/>
        <v>5599</v>
      </c>
    </row>
    <row r="189" spans="2:7" x14ac:dyDescent="0.2">
      <c r="B189" s="3">
        <v>186</v>
      </c>
      <c r="C189" s="3">
        <f t="shared" si="7"/>
        <v>2800</v>
      </c>
      <c r="D189" s="3"/>
      <c r="E189" s="4">
        <f t="shared" si="8"/>
        <v>36526</v>
      </c>
      <c r="F189" s="4">
        <v>42156</v>
      </c>
      <c r="G189" s="9">
        <f t="shared" si="6"/>
        <v>5630</v>
      </c>
    </row>
    <row r="190" spans="2:7" x14ac:dyDescent="0.2">
      <c r="B190" s="3">
        <v>187</v>
      </c>
      <c r="C190" s="3">
        <f t="shared" si="7"/>
        <v>2815</v>
      </c>
      <c r="D190" s="3"/>
      <c r="E190" s="4">
        <f t="shared" si="8"/>
        <v>36526</v>
      </c>
      <c r="F190" s="4">
        <v>42186</v>
      </c>
      <c r="G190" s="9">
        <f t="shared" si="6"/>
        <v>5660</v>
      </c>
    </row>
    <row r="191" spans="2:7" x14ac:dyDescent="0.2">
      <c r="B191" s="3">
        <v>188</v>
      </c>
      <c r="C191" s="3">
        <f t="shared" si="7"/>
        <v>2830</v>
      </c>
      <c r="D191" s="3"/>
      <c r="E191" s="4">
        <f t="shared" si="8"/>
        <v>36526</v>
      </c>
      <c r="F191" s="4">
        <v>42217</v>
      </c>
      <c r="G191" s="9">
        <f t="shared" si="6"/>
        <v>5691</v>
      </c>
    </row>
    <row r="192" spans="2:7" x14ac:dyDescent="0.2">
      <c r="B192" s="3">
        <v>189</v>
      </c>
      <c r="C192" s="3">
        <f t="shared" si="7"/>
        <v>2845</v>
      </c>
      <c r="D192" s="3"/>
      <c r="E192" s="4">
        <f t="shared" si="8"/>
        <v>36526</v>
      </c>
      <c r="F192" s="4">
        <v>42248</v>
      </c>
      <c r="G192" s="9">
        <f t="shared" si="6"/>
        <v>5722</v>
      </c>
    </row>
    <row r="193" spans="2:7" x14ac:dyDescent="0.2">
      <c r="B193" s="3">
        <v>190</v>
      </c>
      <c r="C193" s="3">
        <f t="shared" si="7"/>
        <v>2860</v>
      </c>
      <c r="D193" s="3"/>
      <c r="E193" s="4">
        <f t="shared" si="8"/>
        <v>36526</v>
      </c>
      <c r="F193" s="4">
        <v>42278</v>
      </c>
      <c r="G193" s="9">
        <f t="shared" si="6"/>
        <v>5752</v>
      </c>
    </row>
    <row r="194" spans="2:7" x14ac:dyDescent="0.2">
      <c r="B194" s="3">
        <v>191</v>
      </c>
      <c r="C194" s="3">
        <f t="shared" si="7"/>
        <v>2875</v>
      </c>
      <c r="D194" s="3"/>
      <c r="E194" s="4">
        <f t="shared" si="8"/>
        <v>36526</v>
      </c>
      <c r="F194" s="4">
        <v>42309</v>
      </c>
      <c r="G194" s="9">
        <f t="shared" si="6"/>
        <v>5783</v>
      </c>
    </row>
    <row r="195" spans="2:7" x14ac:dyDescent="0.2">
      <c r="B195" s="3">
        <v>192</v>
      </c>
      <c r="C195" s="3">
        <f t="shared" si="7"/>
        <v>2890</v>
      </c>
      <c r="D195" s="3"/>
      <c r="E195" s="4">
        <f t="shared" si="8"/>
        <v>36526</v>
      </c>
      <c r="F195" s="4">
        <v>42339</v>
      </c>
      <c r="G195" s="9">
        <f t="shared" si="6"/>
        <v>5813</v>
      </c>
    </row>
    <row r="196" spans="2:7" x14ac:dyDescent="0.2">
      <c r="B196" s="3">
        <v>193</v>
      </c>
      <c r="C196" s="3">
        <f t="shared" si="7"/>
        <v>2905</v>
      </c>
      <c r="D196" s="3"/>
      <c r="E196" s="4">
        <f t="shared" si="8"/>
        <v>36526</v>
      </c>
      <c r="F196" s="4">
        <v>42370</v>
      </c>
      <c r="G196" s="9">
        <f t="shared" ref="G196:G243" si="9">+F196-E196</f>
        <v>5844</v>
      </c>
    </row>
    <row r="197" spans="2:7" x14ac:dyDescent="0.2">
      <c r="B197" s="3">
        <v>194</v>
      </c>
      <c r="C197" s="3">
        <f t="shared" si="7"/>
        <v>2920</v>
      </c>
      <c r="D197" s="3"/>
      <c r="E197" s="4">
        <f t="shared" si="8"/>
        <v>36526</v>
      </c>
      <c r="F197" s="4">
        <v>42401</v>
      </c>
      <c r="G197" s="9">
        <f t="shared" si="9"/>
        <v>5875</v>
      </c>
    </row>
    <row r="198" spans="2:7" x14ac:dyDescent="0.2">
      <c r="B198" s="3">
        <v>195</v>
      </c>
      <c r="C198" s="3">
        <f t="shared" ref="C198:C243" si="10">C197+15</f>
        <v>2935</v>
      </c>
      <c r="D198" s="3"/>
      <c r="E198" s="4">
        <f t="shared" si="8"/>
        <v>36526</v>
      </c>
      <c r="F198" s="4">
        <v>42430</v>
      </c>
      <c r="G198" s="9">
        <f t="shared" si="9"/>
        <v>5904</v>
      </c>
    </row>
    <row r="199" spans="2:7" x14ac:dyDescent="0.2">
      <c r="B199" s="3">
        <v>196</v>
      </c>
      <c r="C199" s="3">
        <f t="shared" si="10"/>
        <v>2950</v>
      </c>
      <c r="D199" s="3"/>
      <c r="E199" s="4">
        <f t="shared" si="8"/>
        <v>36526</v>
      </c>
      <c r="F199" s="4">
        <v>42461</v>
      </c>
      <c r="G199" s="9">
        <f t="shared" si="9"/>
        <v>5935</v>
      </c>
    </row>
    <row r="200" spans="2:7" x14ac:dyDescent="0.2">
      <c r="B200" s="3">
        <v>197</v>
      </c>
      <c r="C200" s="3">
        <f t="shared" si="10"/>
        <v>2965</v>
      </c>
      <c r="D200" s="3"/>
      <c r="E200" s="4">
        <f t="shared" si="8"/>
        <v>36526</v>
      </c>
      <c r="F200" s="4">
        <v>42491</v>
      </c>
      <c r="G200" s="9">
        <f t="shared" si="9"/>
        <v>5965</v>
      </c>
    </row>
    <row r="201" spans="2:7" x14ac:dyDescent="0.2">
      <c r="B201" s="3">
        <v>198</v>
      </c>
      <c r="C201" s="3">
        <f t="shared" si="10"/>
        <v>2980</v>
      </c>
      <c r="D201" s="3"/>
      <c r="E201" s="4">
        <f t="shared" si="8"/>
        <v>36526</v>
      </c>
      <c r="F201" s="4">
        <v>42522</v>
      </c>
      <c r="G201" s="9">
        <f t="shared" si="9"/>
        <v>5996</v>
      </c>
    </row>
    <row r="202" spans="2:7" x14ac:dyDescent="0.2">
      <c r="B202" s="3">
        <v>199</v>
      </c>
      <c r="C202" s="3">
        <f t="shared" si="10"/>
        <v>2995</v>
      </c>
      <c r="D202" s="3"/>
      <c r="E202" s="4">
        <f t="shared" ref="E202:E243" si="11">+E201</f>
        <v>36526</v>
      </c>
      <c r="F202" s="4">
        <v>42552</v>
      </c>
      <c r="G202" s="9">
        <f t="shared" si="9"/>
        <v>6026</v>
      </c>
    </row>
    <row r="203" spans="2:7" x14ac:dyDescent="0.2">
      <c r="B203" s="3">
        <v>200</v>
      </c>
      <c r="C203" s="3">
        <f t="shared" si="10"/>
        <v>3010</v>
      </c>
      <c r="D203" s="3"/>
      <c r="E203" s="4">
        <f t="shared" si="11"/>
        <v>36526</v>
      </c>
      <c r="F203" s="4">
        <v>42583</v>
      </c>
      <c r="G203" s="9">
        <f t="shared" si="9"/>
        <v>6057</v>
      </c>
    </row>
    <row r="204" spans="2:7" x14ac:dyDescent="0.2">
      <c r="B204" s="3">
        <v>201</v>
      </c>
      <c r="C204" s="3">
        <f t="shared" si="10"/>
        <v>3025</v>
      </c>
      <c r="D204" s="3"/>
      <c r="E204" s="4">
        <f t="shared" si="11"/>
        <v>36526</v>
      </c>
      <c r="F204" s="4">
        <v>42614</v>
      </c>
      <c r="G204" s="9">
        <f t="shared" si="9"/>
        <v>6088</v>
      </c>
    </row>
    <row r="205" spans="2:7" x14ac:dyDescent="0.2">
      <c r="B205" s="3">
        <v>202</v>
      </c>
      <c r="C205" s="3">
        <f t="shared" si="10"/>
        <v>3040</v>
      </c>
      <c r="D205" s="3"/>
      <c r="E205" s="4">
        <f t="shared" si="11"/>
        <v>36526</v>
      </c>
      <c r="F205" s="4">
        <v>42644</v>
      </c>
      <c r="G205" s="9">
        <f t="shared" si="9"/>
        <v>6118</v>
      </c>
    </row>
    <row r="206" spans="2:7" x14ac:dyDescent="0.2">
      <c r="B206" s="3">
        <v>203</v>
      </c>
      <c r="C206" s="3">
        <f t="shared" si="10"/>
        <v>3055</v>
      </c>
      <c r="D206" s="3"/>
      <c r="E206" s="4">
        <f t="shared" si="11"/>
        <v>36526</v>
      </c>
      <c r="F206" s="4">
        <v>42675</v>
      </c>
      <c r="G206" s="9">
        <f t="shared" si="9"/>
        <v>6149</v>
      </c>
    </row>
    <row r="207" spans="2:7" x14ac:dyDescent="0.2">
      <c r="B207" s="3">
        <v>204</v>
      </c>
      <c r="C207" s="3">
        <f t="shared" si="10"/>
        <v>3070</v>
      </c>
      <c r="D207" s="3"/>
      <c r="E207" s="4">
        <f t="shared" si="11"/>
        <v>36526</v>
      </c>
      <c r="F207" s="4">
        <v>42705</v>
      </c>
      <c r="G207" s="9">
        <f t="shared" si="9"/>
        <v>6179</v>
      </c>
    </row>
    <row r="208" spans="2:7" x14ac:dyDescent="0.2">
      <c r="B208" s="3">
        <v>205</v>
      </c>
      <c r="C208" s="3">
        <f t="shared" si="10"/>
        <v>3085</v>
      </c>
      <c r="D208" s="3"/>
      <c r="E208" s="4">
        <f t="shared" si="11"/>
        <v>36526</v>
      </c>
      <c r="F208" s="4">
        <v>42736</v>
      </c>
      <c r="G208" s="9">
        <f t="shared" si="9"/>
        <v>6210</v>
      </c>
    </row>
    <row r="209" spans="2:7" x14ac:dyDescent="0.2">
      <c r="B209" s="3">
        <v>206</v>
      </c>
      <c r="C209" s="3">
        <f t="shared" si="10"/>
        <v>3100</v>
      </c>
      <c r="D209" s="3"/>
      <c r="E209" s="4">
        <f t="shared" si="11"/>
        <v>36526</v>
      </c>
      <c r="F209" s="4">
        <v>42767</v>
      </c>
      <c r="G209" s="9">
        <f t="shared" si="9"/>
        <v>6241</v>
      </c>
    </row>
    <row r="210" spans="2:7" x14ac:dyDescent="0.2">
      <c r="B210" s="3">
        <v>207</v>
      </c>
      <c r="C210" s="3">
        <f t="shared" si="10"/>
        <v>3115</v>
      </c>
      <c r="D210" s="3"/>
      <c r="E210" s="4">
        <f t="shared" si="11"/>
        <v>36526</v>
      </c>
      <c r="F210" s="4">
        <v>42795</v>
      </c>
      <c r="G210" s="9">
        <f t="shared" si="9"/>
        <v>6269</v>
      </c>
    </row>
    <row r="211" spans="2:7" x14ac:dyDescent="0.2">
      <c r="B211" s="3">
        <v>208</v>
      </c>
      <c r="C211" s="3">
        <f t="shared" si="10"/>
        <v>3130</v>
      </c>
      <c r="D211" s="3"/>
      <c r="E211" s="4">
        <f t="shared" si="11"/>
        <v>36526</v>
      </c>
      <c r="F211" s="4">
        <v>42826</v>
      </c>
      <c r="G211" s="9">
        <f t="shared" si="9"/>
        <v>6300</v>
      </c>
    </row>
    <row r="212" spans="2:7" x14ac:dyDescent="0.2">
      <c r="B212" s="3">
        <v>209</v>
      </c>
      <c r="C212" s="3">
        <f t="shared" si="10"/>
        <v>3145</v>
      </c>
      <c r="D212" s="3"/>
      <c r="E212" s="4">
        <f t="shared" si="11"/>
        <v>36526</v>
      </c>
      <c r="F212" s="4">
        <v>42856</v>
      </c>
      <c r="G212" s="9">
        <f t="shared" si="9"/>
        <v>6330</v>
      </c>
    </row>
    <row r="213" spans="2:7" x14ac:dyDescent="0.2">
      <c r="B213" s="3">
        <v>210</v>
      </c>
      <c r="C213" s="3">
        <f t="shared" si="10"/>
        <v>3160</v>
      </c>
      <c r="D213" s="3"/>
      <c r="E213" s="4">
        <f t="shared" si="11"/>
        <v>36526</v>
      </c>
      <c r="F213" s="4">
        <v>42887</v>
      </c>
      <c r="G213" s="9">
        <f t="shared" si="9"/>
        <v>6361</v>
      </c>
    </row>
    <row r="214" spans="2:7" x14ac:dyDescent="0.2">
      <c r="B214" s="3">
        <v>211</v>
      </c>
      <c r="C214" s="3">
        <f t="shared" si="10"/>
        <v>3175</v>
      </c>
      <c r="D214" s="3"/>
      <c r="E214" s="4">
        <f t="shared" si="11"/>
        <v>36526</v>
      </c>
      <c r="F214" s="4">
        <v>42917</v>
      </c>
      <c r="G214" s="9">
        <f t="shared" si="9"/>
        <v>6391</v>
      </c>
    </row>
    <row r="215" spans="2:7" x14ac:dyDescent="0.2">
      <c r="B215" s="3">
        <v>212</v>
      </c>
      <c r="C215" s="3">
        <f t="shared" si="10"/>
        <v>3190</v>
      </c>
      <c r="D215" s="3"/>
      <c r="E215" s="4">
        <f t="shared" si="11"/>
        <v>36526</v>
      </c>
      <c r="F215" s="4">
        <v>42948</v>
      </c>
      <c r="G215" s="9">
        <f t="shared" si="9"/>
        <v>6422</v>
      </c>
    </row>
    <row r="216" spans="2:7" x14ac:dyDescent="0.2">
      <c r="B216" s="3">
        <v>213</v>
      </c>
      <c r="C216" s="3">
        <f t="shared" si="10"/>
        <v>3205</v>
      </c>
      <c r="D216" s="3"/>
      <c r="E216" s="4">
        <f t="shared" si="11"/>
        <v>36526</v>
      </c>
      <c r="F216" s="4">
        <v>42979</v>
      </c>
      <c r="G216" s="9">
        <f t="shared" si="9"/>
        <v>6453</v>
      </c>
    </row>
    <row r="217" spans="2:7" x14ac:dyDescent="0.2">
      <c r="B217" s="3">
        <v>214</v>
      </c>
      <c r="C217" s="3">
        <f t="shared" si="10"/>
        <v>3220</v>
      </c>
      <c r="D217" s="3"/>
      <c r="E217" s="4">
        <f t="shared" si="11"/>
        <v>36526</v>
      </c>
      <c r="F217" s="4">
        <v>43009</v>
      </c>
      <c r="G217" s="9">
        <f t="shared" si="9"/>
        <v>6483</v>
      </c>
    </row>
    <row r="218" spans="2:7" x14ac:dyDescent="0.2">
      <c r="B218" s="3">
        <v>215</v>
      </c>
      <c r="C218" s="3">
        <f t="shared" si="10"/>
        <v>3235</v>
      </c>
      <c r="D218" s="3"/>
      <c r="E218" s="4">
        <f t="shared" si="11"/>
        <v>36526</v>
      </c>
      <c r="F218" s="4">
        <v>43040</v>
      </c>
      <c r="G218" s="9">
        <f t="shared" si="9"/>
        <v>6514</v>
      </c>
    </row>
    <row r="219" spans="2:7" x14ac:dyDescent="0.2">
      <c r="B219" s="3">
        <v>216</v>
      </c>
      <c r="C219" s="3">
        <f t="shared" si="10"/>
        <v>3250</v>
      </c>
      <c r="D219" s="3"/>
      <c r="E219" s="4">
        <f t="shared" si="11"/>
        <v>36526</v>
      </c>
      <c r="F219" s="4">
        <v>43070</v>
      </c>
      <c r="G219" s="9">
        <f t="shared" si="9"/>
        <v>6544</v>
      </c>
    </row>
    <row r="220" spans="2:7" x14ac:dyDescent="0.2">
      <c r="B220" s="3">
        <v>217</v>
      </c>
      <c r="C220" s="3">
        <f t="shared" si="10"/>
        <v>3265</v>
      </c>
      <c r="D220" s="3"/>
      <c r="E220" s="4">
        <f t="shared" si="11"/>
        <v>36526</v>
      </c>
      <c r="F220" s="4">
        <v>43101</v>
      </c>
      <c r="G220" s="9">
        <f t="shared" si="9"/>
        <v>6575</v>
      </c>
    </row>
    <row r="221" spans="2:7" x14ac:dyDescent="0.2">
      <c r="B221" s="3">
        <v>218</v>
      </c>
      <c r="C221" s="3">
        <f t="shared" si="10"/>
        <v>3280</v>
      </c>
      <c r="D221" s="3"/>
      <c r="E221" s="4">
        <f t="shared" si="11"/>
        <v>36526</v>
      </c>
      <c r="F221" s="4">
        <v>43132</v>
      </c>
      <c r="G221" s="9">
        <f t="shared" si="9"/>
        <v>6606</v>
      </c>
    </row>
    <row r="222" spans="2:7" x14ac:dyDescent="0.2">
      <c r="B222" s="3">
        <v>219</v>
      </c>
      <c r="C222" s="3">
        <f t="shared" si="10"/>
        <v>3295</v>
      </c>
      <c r="D222" s="3"/>
      <c r="E222" s="4">
        <f t="shared" si="11"/>
        <v>36526</v>
      </c>
      <c r="F222" s="4">
        <v>43160</v>
      </c>
      <c r="G222" s="9">
        <f t="shared" si="9"/>
        <v>6634</v>
      </c>
    </row>
    <row r="223" spans="2:7" x14ac:dyDescent="0.2">
      <c r="B223" s="3">
        <v>220</v>
      </c>
      <c r="C223" s="3">
        <f t="shared" si="10"/>
        <v>3310</v>
      </c>
      <c r="D223" s="3"/>
      <c r="E223" s="4">
        <f t="shared" si="11"/>
        <v>36526</v>
      </c>
      <c r="F223" s="4">
        <v>43191</v>
      </c>
      <c r="G223" s="9">
        <f t="shared" si="9"/>
        <v>6665</v>
      </c>
    </row>
    <row r="224" spans="2:7" x14ac:dyDescent="0.2">
      <c r="B224" s="3">
        <v>221</v>
      </c>
      <c r="C224" s="3">
        <f t="shared" si="10"/>
        <v>3325</v>
      </c>
      <c r="D224" s="3"/>
      <c r="E224" s="4">
        <f t="shared" si="11"/>
        <v>36526</v>
      </c>
      <c r="F224" s="4">
        <v>43221</v>
      </c>
      <c r="G224" s="9">
        <f t="shared" si="9"/>
        <v>6695</v>
      </c>
    </row>
    <row r="225" spans="2:7" x14ac:dyDescent="0.2">
      <c r="B225" s="3">
        <v>222</v>
      </c>
      <c r="C225" s="3">
        <f t="shared" si="10"/>
        <v>3340</v>
      </c>
      <c r="D225" s="3"/>
      <c r="E225" s="4">
        <f t="shared" si="11"/>
        <v>36526</v>
      </c>
      <c r="F225" s="4">
        <v>43252</v>
      </c>
      <c r="G225" s="9">
        <f t="shared" si="9"/>
        <v>6726</v>
      </c>
    </row>
    <row r="226" spans="2:7" x14ac:dyDescent="0.2">
      <c r="B226" s="3">
        <v>223</v>
      </c>
      <c r="C226" s="3">
        <f t="shared" si="10"/>
        <v>3355</v>
      </c>
      <c r="D226" s="3"/>
      <c r="E226" s="4">
        <f t="shared" si="11"/>
        <v>36526</v>
      </c>
      <c r="F226" s="4">
        <v>43282</v>
      </c>
      <c r="G226" s="9">
        <f t="shared" si="9"/>
        <v>6756</v>
      </c>
    </row>
    <row r="227" spans="2:7" x14ac:dyDescent="0.2">
      <c r="B227" s="3">
        <v>224</v>
      </c>
      <c r="C227" s="3">
        <f t="shared" si="10"/>
        <v>3370</v>
      </c>
      <c r="D227" s="3"/>
      <c r="E227" s="4">
        <f t="shared" si="11"/>
        <v>36526</v>
      </c>
      <c r="F227" s="4">
        <v>43313</v>
      </c>
      <c r="G227" s="9">
        <f t="shared" si="9"/>
        <v>6787</v>
      </c>
    </row>
    <row r="228" spans="2:7" x14ac:dyDescent="0.2">
      <c r="B228" s="3">
        <v>225</v>
      </c>
      <c r="C228" s="3">
        <f t="shared" si="10"/>
        <v>3385</v>
      </c>
      <c r="D228" s="3"/>
      <c r="E228" s="4">
        <f t="shared" si="11"/>
        <v>36526</v>
      </c>
      <c r="F228" s="4">
        <v>43344</v>
      </c>
      <c r="G228" s="9">
        <f t="shared" si="9"/>
        <v>6818</v>
      </c>
    </row>
    <row r="229" spans="2:7" x14ac:dyDescent="0.2">
      <c r="B229" s="3">
        <v>226</v>
      </c>
      <c r="C229" s="3">
        <f t="shared" si="10"/>
        <v>3400</v>
      </c>
      <c r="D229" s="3"/>
      <c r="E229" s="4">
        <f t="shared" si="11"/>
        <v>36526</v>
      </c>
      <c r="F229" s="4">
        <v>43374</v>
      </c>
      <c r="G229" s="9">
        <f t="shared" si="9"/>
        <v>6848</v>
      </c>
    </row>
    <row r="230" spans="2:7" x14ac:dyDescent="0.2">
      <c r="B230" s="3">
        <v>227</v>
      </c>
      <c r="C230" s="3">
        <f t="shared" si="10"/>
        <v>3415</v>
      </c>
      <c r="D230" s="3"/>
      <c r="E230" s="4">
        <f t="shared" si="11"/>
        <v>36526</v>
      </c>
      <c r="F230" s="4">
        <v>43405</v>
      </c>
      <c r="G230" s="9">
        <f t="shared" si="9"/>
        <v>6879</v>
      </c>
    </row>
    <row r="231" spans="2:7" x14ac:dyDescent="0.2">
      <c r="B231" s="3">
        <v>228</v>
      </c>
      <c r="C231" s="3">
        <f t="shared" si="10"/>
        <v>3430</v>
      </c>
      <c r="D231" s="3"/>
      <c r="E231" s="4">
        <f t="shared" si="11"/>
        <v>36526</v>
      </c>
      <c r="F231" s="4">
        <v>43435</v>
      </c>
      <c r="G231" s="9">
        <f t="shared" si="9"/>
        <v>6909</v>
      </c>
    </row>
    <row r="232" spans="2:7" x14ac:dyDescent="0.2">
      <c r="B232" s="3">
        <v>229</v>
      </c>
      <c r="C232" s="3">
        <f t="shared" si="10"/>
        <v>3445</v>
      </c>
      <c r="D232" s="3"/>
      <c r="E232" s="4">
        <f t="shared" si="11"/>
        <v>36526</v>
      </c>
      <c r="F232" s="4">
        <v>43466</v>
      </c>
      <c r="G232" s="9">
        <f t="shared" si="9"/>
        <v>6940</v>
      </c>
    </row>
    <row r="233" spans="2:7" x14ac:dyDescent="0.2">
      <c r="B233" s="3">
        <v>230</v>
      </c>
      <c r="C233" s="3">
        <f t="shared" si="10"/>
        <v>3460</v>
      </c>
      <c r="D233" s="3"/>
      <c r="E233" s="4">
        <f t="shared" si="11"/>
        <v>36526</v>
      </c>
      <c r="F233" s="4">
        <v>43497</v>
      </c>
      <c r="G233" s="9">
        <f t="shared" si="9"/>
        <v>6971</v>
      </c>
    </row>
    <row r="234" spans="2:7" x14ac:dyDescent="0.2">
      <c r="B234" s="3">
        <v>231</v>
      </c>
      <c r="C234" s="3">
        <f t="shared" si="10"/>
        <v>3475</v>
      </c>
      <c r="D234" s="3"/>
      <c r="E234" s="4">
        <f t="shared" si="11"/>
        <v>36526</v>
      </c>
      <c r="F234" s="4">
        <v>43525</v>
      </c>
      <c r="G234" s="9">
        <f t="shared" si="9"/>
        <v>6999</v>
      </c>
    </row>
    <row r="235" spans="2:7" x14ac:dyDescent="0.2">
      <c r="B235" s="3">
        <v>232</v>
      </c>
      <c r="C235" s="3">
        <f t="shared" si="10"/>
        <v>3490</v>
      </c>
      <c r="D235" s="3"/>
      <c r="E235" s="4">
        <f t="shared" si="11"/>
        <v>36526</v>
      </c>
      <c r="F235" s="4">
        <v>43556</v>
      </c>
      <c r="G235" s="9">
        <f t="shared" si="9"/>
        <v>7030</v>
      </c>
    </row>
    <row r="236" spans="2:7" x14ac:dyDescent="0.2">
      <c r="B236" s="3">
        <v>233</v>
      </c>
      <c r="C236" s="3">
        <f t="shared" si="10"/>
        <v>3505</v>
      </c>
      <c r="D236" s="3"/>
      <c r="E236" s="4">
        <f t="shared" si="11"/>
        <v>36526</v>
      </c>
      <c r="F236" s="4">
        <v>43586</v>
      </c>
      <c r="G236" s="9">
        <f t="shared" si="9"/>
        <v>7060</v>
      </c>
    </row>
    <row r="237" spans="2:7" x14ac:dyDescent="0.2">
      <c r="B237" s="3">
        <v>234</v>
      </c>
      <c r="C237" s="3">
        <f t="shared" si="10"/>
        <v>3520</v>
      </c>
      <c r="D237" s="3"/>
      <c r="E237" s="4">
        <f t="shared" si="11"/>
        <v>36526</v>
      </c>
      <c r="F237" s="4">
        <v>43617</v>
      </c>
      <c r="G237" s="9">
        <f t="shared" si="9"/>
        <v>7091</v>
      </c>
    </row>
    <row r="238" spans="2:7" x14ac:dyDescent="0.2">
      <c r="B238" s="3">
        <v>235</v>
      </c>
      <c r="C238" s="3">
        <f t="shared" si="10"/>
        <v>3535</v>
      </c>
      <c r="D238" s="3"/>
      <c r="E238" s="4">
        <f t="shared" si="11"/>
        <v>36526</v>
      </c>
      <c r="F238" s="4">
        <v>43647</v>
      </c>
      <c r="G238" s="9">
        <f t="shared" si="9"/>
        <v>7121</v>
      </c>
    </row>
    <row r="239" spans="2:7" x14ac:dyDescent="0.2">
      <c r="B239" s="3">
        <v>236</v>
      </c>
      <c r="C239" s="3">
        <f t="shared" si="10"/>
        <v>3550</v>
      </c>
      <c r="D239" s="3"/>
      <c r="E239" s="4">
        <f t="shared" si="11"/>
        <v>36526</v>
      </c>
      <c r="F239" s="4">
        <v>43678</v>
      </c>
      <c r="G239" s="9">
        <f t="shared" si="9"/>
        <v>7152</v>
      </c>
    </row>
    <row r="240" spans="2:7" x14ac:dyDescent="0.2">
      <c r="B240" s="3">
        <v>237</v>
      </c>
      <c r="C240" s="3">
        <f t="shared" si="10"/>
        <v>3565</v>
      </c>
      <c r="D240" s="3"/>
      <c r="E240" s="4">
        <f t="shared" si="11"/>
        <v>36526</v>
      </c>
      <c r="F240" s="4">
        <v>43709</v>
      </c>
      <c r="G240" s="9">
        <f t="shared" si="9"/>
        <v>7183</v>
      </c>
    </row>
    <row r="241" spans="2:7" x14ac:dyDescent="0.2">
      <c r="B241" s="3">
        <v>238</v>
      </c>
      <c r="C241" s="3">
        <f t="shared" si="10"/>
        <v>3580</v>
      </c>
      <c r="D241" s="3"/>
      <c r="E241" s="4">
        <f t="shared" si="11"/>
        <v>36526</v>
      </c>
      <c r="F241" s="4">
        <v>43739</v>
      </c>
      <c r="G241" s="9">
        <f t="shared" si="9"/>
        <v>7213</v>
      </c>
    </row>
    <row r="242" spans="2:7" x14ac:dyDescent="0.2">
      <c r="B242" s="3">
        <v>239</v>
      </c>
      <c r="C242" s="3">
        <f t="shared" si="10"/>
        <v>3595</v>
      </c>
      <c r="D242" s="3"/>
      <c r="E242" s="4">
        <f t="shared" si="11"/>
        <v>36526</v>
      </c>
      <c r="F242" s="4">
        <v>43770</v>
      </c>
      <c r="G242" s="9">
        <f t="shared" si="9"/>
        <v>7244</v>
      </c>
    </row>
    <row r="243" spans="2:7" x14ac:dyDescent="0.2">
      <c r="B243" s="3">
        <v>240</v>
      </c>
      <c r="C243" s="3">
        <f t="shared" si="10"/>
        <v>3610</v>
      </c>
      <c r="D243" s="3"/>
      <c r="E243" s="4">
        <f t="shared" si="11"/>
        <v>36526</v>
      </c>
      <c r="F243" s="4">
        <v>43800</v>
      </c>
      <c r="G243" s="9">
        <f t="shared" si="9"/>
        <v>7274</v>
      </c>
    </row>
    <row r="244" spans="2:7" x14ac:dyDescent="0.2">
      <c r="B244" s="2"/>
      <c r="C244" s="2"/>
      <c r="D244" s="2"/>
      <c r="E244" s="2"/>
      <c r="F244" s="2"/>
      <c r="G244" s="10">
        <f>AVERAGE(G4:G243)</f>
        <v>3636.9583333333335</v>
      </c>
    </row>
  </sheetData>
  <phoneticPr fontId="0" type="noConversion"/>
  <pageMargins left="0.78740157499999996" right="0.78740157499999996" top="0.984251969" bottom="0.984251969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showGridLines="0" showRowColHeaders="0" showZeros="0" workbookViewId="0">
      <selection activeCell="G24" sqref="G24"/>
    </sheetView>
  </sheetViews>
  <sheetFormatPr defaultRowHeight="12.75" x14ac:dyDescent="0.2"/>
  <cols>
    <col min="1" max="1" width="2.7109375" style="54" customWidth="1"/>
    <col min="2" max="3" width="9.140625" style="54"/>
    <col min="4" max="4" width="13.7109375" style="54" bestFit="1" customWidth="1"/>
    <col min="5" max="5" width="9.28515625" style="54" bestFit="1" customWidth="1"/>
    <col min="6" max="6" width="7.28515625" style="54" customWidth="1"/>
    <col min="7" max="7" width="10.85546875" style="54" customWidth="1"/>
    <col min="8" max="8" width="12.5703125" style="54" customWidth="1"/>
    <col min="9" max="9" width="10.7109375" style="54" customWidth="1"/>
    <col min="10" max="10" width="6.28515625" style="54" bestFit="1" customWidth="1"/>
    <col min="11" max="11" width="4.42578125" style="54" customWidth="1"/>
    <col min="12" max="16384" width="9.140625" style="54"/>
  </cols>
  <sheetData>
    <row r="1" spans="2:10" s="52" customFormat="1" x14ac:dyDescent="0.2"/>
    <row r="2" spans="2:10" s="53" customFormat="1" x14ac:dyDescent="0.2">
      <c r="B2" s="57" t="s">
        <v>18</v>
      </c>
      <c r="C2" s="57"/>
      <c r="D2" s="58" t="s">
        <v>19</v>
      </c>
      <c r="E2" s="57"/>
      <c r="F2" s="59"/>
      <c r="G2" s="83" t="s">
        <v>34</v>
      </c>
      <c r="H2" s="59"/>
      <c r="I2" s="59"/>
      <c r="J2" s="59"/>
    </row>
    <row r="3" spans="2:10" s="53" customFormat="1" x14ac:dyDescent="0.2">
      <c r="B3" s="59" t="s">
        <v>41</v>
      </c>
      <c r="C3" s="59"/>
      <c r="D3" s="63">
        <v>336</v>
      </c>
      <c r="E3" s="59"/>
      <c r="F3" s="59"/>
      <c r="G3" s="83" t="s">
        <v>31</v>
      </c>
      <c r="H3" s="59"/>
      <c r="I3" s="59"/>
      <c r="J3" s="59"/>
    </row>
    <row r="4" spans="2:10" s="53" customFormat="1" x14ac:dyDescent="0.2">
      <c r="B4" s="59" t="s">
        <v>20</v>
      </c>
      <c r="C4" s="59"/>
      <c r="D4" s="64">
        <v>62</v>
      </c>
      <c r="E4" s="59"/>
      <c r="F4" s="59"/>
      <c r="G4" s="59"/>
      <c r="H4" s="59"/>
      <c r="I4" s="59"/>
      <c r="J4" s="59"/>
    </row>
    <row r="5" spans="2:10" s="53" customFormat="1" x14ac:dyDescent="0.2">
      <c r="B5" s="59" t="s">
        <v>21</v>
      </c>
      <c r="C5" s="59"/>
      <c r="D5" s="65">
        <v>6</v>
      </c>
      <c r="E5" s="59"/>
      <c r="F5" s="59"/>
      <c r="G5" s="59"/>
      <c r="H5" s="59"/>
      <c r="I5" s="59"/>
      <c r="J5" s="59"/>
    </row>
    <row r="6" spans="2:10" x14ac:dyDescent="0.2">
      <c r="B6" s="59" t="s">
        <v>26</v>
      </c>
      <c r="C6" s="59"/>
      <c r="D6" s="60">
        <f>RATE(D5,-D4,D3)</f>
        <v>2.9879545573891091E-2</v>
      </c>
      <c r="E6" s="59"/>
      <c r="F6" s="59"/>
      <c r="G6" s="59" t="s">
        <v>42</v>
      </c>
      <c r="H6" s="59"/>
      <c r="I6" s="59"/>
      <c r="J6" s="59"/>
    </row>
    <row r="7" spans="2:10" x14ac:dyDescent="0.2">
      <c r="B7" s="59" t="s">
        <v>27</v>
      </c>
      <c r="C7" s="59"/>
      <c r="D7" s="61">
        <f>(D6*12)</f>
        <v>0.35855454688669308</v>
      </c>
      <c r="E7" s="59"/>
      <c r="F7" s="59"/>
      <c r="G7" s="97"/>
      <c r="H7" s="59"/>
      <c r="I7" s="59"/>
      <c r="J7" s="59"/>
    </row>
    <row r="8" spans="2:10" x14ac:dyDescent="0.2">
      <c r="B8" s="59" t="s">
        <v>24</v>
      </c>
      <c r="C8" s="59"/>
      <c r="D8" s="62">
        <f>D4*D5</f>
        <v>372</v>
      </c>
      <c r="E8" s="59"/>
      <c r="F8" s="59"/>
      <c r="G8" s="59"/>
      <c r="H8" s="59"/>
      <c r="I8" s="59"/>
      <c r="J8" s="59"/>
    </row>
    <row r="10" spans="2:10" x14ac:dyDescent="0.2">
      <c r="B10" s="66" t="s">
        <v>29</v>
      </c>
      <c r="C10" s="66"/>
      <c r="D10" s="66"/>
      <c r="E10" s="66"/>
      <c r="F10" s="67"/>
      <c r="G10" s="82" t="s">
        <v>32</v>
      </c>
      <c r="H10" s="67"/>
      <c r="I10" s="67"/>
      <c r="J10" s="67"/>
    </row>
    <row r="11" spans="2:10" x14ac:dyDescent="0.2">
      <c r="B11" s="106" t="s">
        <v>30</v>
      </c>
      <c r="C11" s="106"/>
      <c r="D11" s="71">
        <v>150</v>
      </c>
      <c r="E11" s="68"/>
      <c r="F11" s="67"/>
      <c r="G11" s="82" t="s">
        <v>33</v>
      </c>
      <c r="H11" s="67"/>
      <c r="I11" s="67"/>
      <c r="J11" s="67"/>
    </row>
    <row r="12" spans="2:10" x14ac:dyDescent="0.2">
      <c r="B12" s="106" t="s">
        <v>22</v>
      </c>
      <c r="C12" s="106"/>
      <c r="D12" s="72">
        <v>100</v>
      </c>
      <c r="E12" s="67"/>
      <c r="F12" s="67"/>
      <c r="G12" s="67"/>
      <c r="H12" s="67"/>
      <c r="I12" s="67"/>
      <c r="J12" s="67"/>
    </row>
    <row r="13" spans="2:10" x14ac:dyDescent="0.2">
      <c r="B13" s="106" t="s">
        <v>21</v>
      </c>
      <c r="C13" s="106"/>
      <c r="D13" s="73">
        <v>60</v>
      </c>
      <c r="E13" s="67"/>
      <c r="F13" s="67"/>
      <c r="G13" s="67"/>
      <c r="H13" s="67"/>
      <c r="I13" s="67"/>
      <c r="J13" s="67"/>
    </row>
    <row r="14" spans="2:10" x14ac:dyDescent="0.2">
      <c r="B14" s="67" t="s">
        <v>23</v>
      </c>
      <c r="C14" s="67"/>
      <c r="D14" s="69">
        <v>6.7000000000000002E-3</v>
      </c>
      <c r="E14" s="67"/>
      <c r="F14" s="67"/>
      <c r="G14" s="67"/>
      <c r="H14" s="67"/>
      <c r="I14" s="67"/>
      <c r="J14" s="67"/>
    </row>
    <row r="15" spans="2:10" x14ac:dyDescent="0.2">
      <c r="B15" s="67" t="s">
        <v>28</v>
      </c>
      <c r="C15" s="67"/>
      <c r="D15" s="70">
        <f>FV(D14,D13,-D12,-D11,1)</f>
        <v>7628.5537797329116</v>
      </c>
      <c r="E15" s="67"/>
      <c r="F15" s="67"/>
      <c r="G15" s="67"/>
      <c r="H15" s="67"/>
      <c r="I15" s="67"/>
      <c r="J15" s="67"/>
    </row>
    <row r="17" spans="2:10" x14ac:dyDescent="0.2">
      <c r="B17" s="74" t="s">
        <v>38</v>
      </c>
      <c r="C17" s="74"/>
      <c r="D17" s="74"/>
      <c r="E17" s="74"/>
      <c r="F17" s="75"/>
      <c r="G17" s="84" t="s">
        <v>35</v>
      </c>
      <c r="H17" s="75"/>
      <c r="I17" s="75"/>
      <c r="J17" s="75"/>
    </row>
    <row r="18" spans="2:10" x14ac:dyDescent="0.2">
      <c r="B18" s="105" t="s">
        <v>24</v>
      </c>
      <c r="C18" s="105"/>
      <c r="D18" s="79">
        <v>1916</v>
      </c>
      <c r="E18" s="75"/>
      <c r="F18" s="75"/>
      <c r="G18" s="84" t="s">
        <v>36</v>
      </c>
      <c r="H18" s="75"/>
      <c r="I18" s="75"/>
      <c r="J18" s="75"/>
    </row>
    <row r="19" spans="2:10" x14ac:dyDescent="0.2">
      <c r="B19" s="105" t="s">
        <v>25</v>
      </c>
      <c r="C19" s="105"/>
      <c r="D19" s="80">
        <v>10</v>
      </c>
      <c r="E19" s="75"/>
      <c r="F19" s="75"/>
      <c r="G19" s="84" t="s">
        <v>37</v>
      </c>
      <c r="H19" s="75"/>
      <c r="I19" s="75"/>
      <c r="J19" s="75"/>
    </row>
    <row r="20" spans="2:10" x14ac:dyDescent="0.2">
      <c r="B20" s="105" t="s">
        <v>39</v>
      </c>
      <c r="C20" s="105"/>
      <c r="D20" s="81">
        <v>3.5000000000000003E-2</v>
      </c>
      <c r="E20" s="75"/>
      <c r="F20" s="75"/>
      <c r="G20" s="75"/>
      <c r="H20" s="75"/>
      <c r="I20" s="75"/>
      <c r="J20" s="75"/>
    </row>
    <row r="21" spans="2:10" x14ac:dyDescent="0.2">
      <c r="B21" s="75"/>
      <c r="C21" s="75"/>
      <c r="D21" s="76"/>
      <c r="E21" s="75"/>
      <c r="F21" s="75"/>
      <c r="G21" s="75"/>
      <c r="H21" s="75"/>
      <c r="I21" s="75"/>
      <c r="J21" s="75"/>
    </row>
    <row r="22" spans="2:10" x14ac:dyDescent="0.2">
      <c r="B22" s="75" t="s">
        <v>25</v>
      </c>
      <c r="C22" s="75"/>
      <c r="D22" s="77">
        <f>PMT(D20, D19, -D18,0)</f>
        <v>230.3824608339217</v>
      </c>
      <c r="E22" s="75"/>
      <c r="F22" s="75"/>
      <c r="G22" s="75"/>
      <c r="H22" s="75"/>
      <c r="I22" s="75"/>
      <c r="J22" s="75"/>
    </row>
    <row r="23" spans="2:10" x14ac:dyDescent="0.2">
      <c r="B23" s="75" t="s">
        <v>11</v>
      </c>
      <c r="C23" s="75"/>
      <c r="D23" s="78">
        <f>D22*D19</f>
        <v>2303.8246083392169</v>
      </c>
      <c r="E23" s="75"/>
      <c r="F23" s="75"/>
      <c r="G23" s="75"/>
      <c r="H23" s="75"/>
      <c r="I23" s="75"/>
      <c r="J23" s="75"/>
    </row>
    <row r="26" spans="2:10" x14ac:dyDescent="0.2">
      <c r="C26" s="55"/>
      <c r="F26" s="56"/>
      <c r="G26" s="96"/>
      <c r="H26" s="92"/>
      <c r="I26" s="55"/>
    </row>
    <row r="27" spans="2:10" x14ac:dyDescent="0.2">
      <c r="C27" s="93"/>
      <c r="F27" s="56"/>
      <c r="G27" s="95"/>
      <c r="H27" s="94"/>
      <c r="I27" s="93"/>
    </row>
    <row r="28" spans="2:10" x14ac:dyDescent="0.2">
      <c r="B28" s="104"/>
      <c r="C28" s="104"/>
      <c r="D28" s="104"/>
      <c r="E28" s="104"/>
      <c r="F28" s="104"/>
      <c r="G28" s="104"/>
      <c r="H28" s="104"/>
    </row>
    <row r="29" spans="2:10" x14ac:dyDescent="0.2">
      <c r="B29" s="104"/>
      <c r="C29" s="104"/>
      <c r="D29" s="104"/>
      <c r="E29" s="104"/>
      <c r="F29" s="104"/>
      <c r="G29" s="104"/>
      <c r="H29" s="104"/>
    </row>
    <row r="30" spans="2:10" x14ac:dyDescent="0.2">
      <c r="B30" s="104"/>
      <c r="C30" s="104"/>
      <c r="D30" s="104"/>
      <c r="E30" s="104"/>
      <c r="F30" s="104"/>
      <c r="G30" s="104"/>
      <c r="H30" s="104"/>
    </row>
    <row r="31" spans="2:10" x14ac:dyDescent="0.2">
      <c r="F31" s="56"/>
    </row>
    <row r="32" spans="2:10" x14ac:dyDescent="0.2">
      <c r="G32" s="55"/>
    </row>
  </sheetData>
  <mergeCells count="7">
    <mergeCell ref="B28:H30"/>
    <mergeCell ref="B19:C19"/>
    <mergeCell ref="B20:C20"/>
    <mergeCell ref="B11:C11"/>
    <mergeCell ref="B12:C12"/>
    <mergeCell ref="B13:C13"/>
    <mergeCell ref="B18:C18"/>
  </mergeCells>
  <phoneticPr fontId="4" type="noConversion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4"/>
  <sheetViews>
    <sheetView showGridLines="0" showRowColHeaders="0" workbookViewId="0">
      <selection activeCell="B22" sqref="B22:H24"/>
    </sheetView>
  </sheetViews>
  <sheetFormatPr defaultRowHeight="12.75" x14ac:dyDescent="0.2"/>
  <cols>
    <col min="1" max="1" width="5.7109375" customWidth="1"/>
    <col min="2" max="2" width="28.5703125" bestFit="1" customWidth="1"/>
    <col min="3" max="3" width="15.7109375" customWidth="1"/>
    <col min="5" max="5" width="5" customWidth="1"/>
    <col min="8" max="8" width="14.28515625" customWidth="1"/>
  </cols>
  <sheetData>
    <row r="2" spans="2:9" x14ac:dyDescent="0.2">
      <c r="F2" s="98"/>
    </row>
    <row r="3" spans="2:9" x14ac:dyDescent="0.2">
      <c r="B3" s="87"/>
      <c r="C3" s="87"/>
      <c r="D3" s="87"/>
      <c r="E3" s="87"/>
      <c r="F3" s="87"/>
      <c r="G3" s="87"/>
      <c r="H3" s="87"/>
    </row>
    <row r="4" spans="2:9" ht="20.25" x14ac:dyDescent="0.3">
      <c r="B4" s="88"/>
      <c r="C4" s="99">
        <v>37822</v>
      </c>
      <c r="D4" s="87"/>
      <c r="E4" s="87"/>
      <c r="F4" s="87"/>
      <c r="G4" s="87"/>
      <c r="H4" s="87"/>
    </row>
    <row r="5" spans="2:9" x14ac:dyDescent="0.2">
      <c r="B5" s="87"/>
      <c r="C5" s="87"/>
      <c r="D5" s="87"/>
      <c r="E5" s="87"/>
      <c r="F5" s="87"/>
      <c r="G5" s="87"/>
      <c r="H5" s="87"/>
    </row>
    <row r="6" spans="2:9" ht="20.25" x14ac:dyDescent="0.3">
      <c r="B6" s="88"/>
      <c r="C6" s="91">
        <v>30</v>
      </c>
      <c r="D6" s="87"/>
      <c r="E6" s="87"/>
      <c r="F6" s="89">
        <f>C4+C6</f>
        <v>37852</v>
      </c>
      <c r="G6" s="87"/>
      <c r="H6" s="87"/>
    </row>
    <row r="7" spans="2:9" x14ac:dyDescent="0.2">
      <c r="B7" s="87"/>
      <c r="C7" s="87"/>
      <c r="D7" s="87"/>
      <c r="E7" s="87"/>
      <c r="F7" s="87"/>
      <c r="G7" s="87"/>
      <c r="H7" s="87"/>
    </row>
    <row r="8" spans="2:9" ht="20.25" x14ac:dyDescent="0.3">
      <c r="B8" s="88"/>
      <c r="C8" s="100">
        <f>F6</f>
        <v>37852</v>
      </c>
      <c r="D8" s="87"/>
      <c r="E8" s="87"/>
      <c r="F8" s="87"/>
      <c r="G8" s="87"/>
      <c r="H8" s="87"/>
    </row>
    <row r="9" spans="2:9" x14ac:dyDescent="0.2">
      <c r="B9" s="87"/>
      <c r="C9" s="87"/>
      <c r="D9" s="87"/>
      <c r="E9" s="87"/>
      <c r="F9" s="87"/>
      <c r="G9" s="87"/>
      <c r="H9" s="87"/>
    </row>
    <row r="10" spans="2:9" x14ac:dyDescent="0.2">
      <c r="B10" s="87"/>
      <c r="C10" s="87"/>
      <c r="D10" s="87"/>
      <c r="E10" s="87"/>
      <c r="F10" s="87"/>
      <c r="G10" s="87"/>
      <c r="H10" s="87"/>
    </row>
    <row r="11" spans="2:9" x14ac:dyDescent="0.2">
      <c r="B11" s="87"/>
      <c r="C11" s="87"/>
      <c r="D11" s="87"/>
      <c r="E11" s="87"/>
      <c r="F11" s="87"/>
      <c r="G11" s="87"/>
      <c r="H11" s="87"/>
    </row>
    <row r="12" spans="2:9" ht="20.25" x14ac:dyDescent="0.3">
      <c r="B12" s="88"/>
      <c r="C12" s="101">
        <v>37822</v>
      </c>
      <c r="D12" s="87"/>
      <c r="E12" s="87"/>
      <c r="F12" s="87"/>
      <c r="G12" s="87"/>
      <c r="H12" s="87"/>
    </row>
    <row r="13" spans="2:9" x14ac:dyDescent="0.2">
      <c r="B13" s="87"/>
      <c r="C13" s="87"/>
      <c r="D13" s="87"/>
      <c r="E13" s="87"/>
      <c r="F13" s="90">
        <f>C14-C12</f>
        <v>30</v>
      </c>
      <c r="G13" s="87"/>
      <c r="H13" s="87"/>
    </row>
    <row r="14" spans="2:9" ht="20.25" x14ac:dyDescent="0.3">
      <c r="B14" s="88"/>
      <c r="C14" s="101">
        <v>37852</v>
      </c>
      <c r="D14" s="87"/>
      <c r="E14" s="87"/>
      <c r="F14" s="87"/>
      <c r="G14" s="87"/>
      <c r="H14" s="87"/>
    </row>
    <row r="15" spans="2:9" x14ac:dyDescent="0.2">
      <c r="B15" s="87"/>
      <c r="C15" s="87"/>
      <c r="D15" s="87"/>
      <c r="E15" s="87"/>
      <c r="F15" s="87"/>
      <c r="G15" s="87"/>
      <c r="H15" s="87"/>
      <c r="I15" s="85"/>
    </row>
    <row r="16" spans="2:9" ht="20.25" x14ac:dyDescent="0.3">
      <c r="B16" s="88"/>
      <c r="C16" s="86">
        <f>F13</f>
        <v>30</v>
      </c>
      <c r="D16" s="87"/>
      <c r="E16" s="87"/>
      <c r="F16" s="87"/>
      <c r="G16" s="87"/>
      <c r="H16" s="87"/>
    </row>
    <row r="17" spans="2:8" x14ac:dyDescent="0.2">
      <c r="B17" s="87"/>
      <c r="C17" s="87"/>
      <c r="D17" s="87"/>
      <c r="E17" s="87"/>
      <c r="F17" s="87"/>
      <c r="G17" s="87"/>
      <c r="H17" s="87"/>
    </row>
    <row r="22" spans="2:8" x14ac:dyDescent="0.2">
      <c r="B22" s="104"/>
      <c r="C22" s="104"/>
      <c r="D22" s="104"/>
      <c r="E22" s="104"/>
      <c r="F22" s="104"/>
      <c r="G22" s="104"/>
      <c r="H22" s="104"/>
    </row>
    <row r="23" spans="2:8" x14ac:dyDescent="0.2">
      <c r="B23" s="104"/>
      <c r="C23" s="104"/>
      <c r="D23" s="104"/>
      <c r="E23" s="104"/>
      <c r="F23" s="104"/>
      <c r="G23" s="104"/>
      <c r="H23" s="104"/>
    </row>
    <row r="24" spans="2:8" x14ac:dyDescent="0.2">
      <c r="B24" s="104"/>
      <c r="C24" s="104"/>
      <c r="D24" s="104"/>
      <c r="E24" s="104"/>
      <c r="F24" s="104"/>
      <c r="G24" s="104"/>
      <c r="H24" s="104"/>
    </row>
  </sheetData>
  <mergeCells count="1">
    <mergeCell ref="B22:H24"/>
  </mergeCells>
  <phoneticPr fontId="4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Financiamentos</vt:lpstr>
      <vt:lpstr>Detalhes</vt:lpstr>
      <vt:lpstr>Poupança</vt:lpstr>
      <vt:lpstr>Prazo Para PGTO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Edivaldo</dc:creator>
  <cp:lastModifiedBy>Daniel Elias dos Santos</cp:lastModifiedBy>
  <cp:lastPrinted>2002-09-28T14:28:08Z</cp:lastPrinted>
  <dcterms:created xsi:type="dcterms:W3CDTF">1999-08-05T18:27:27Z</dcterms:created>
  <dcterms:modified xsi:type="dcterms:W3CDTF">2016-03-31T18:12:30Z</dcterms:modified>
</cp:coreProperties>
</file>