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35" windowHeight="8955"/>
  </bookViews>
  <sheets>
    <sheet name="Depreciação" sheetId="2" r:id="rId1"/>
    <sheet name="Grupos" sheetId="3" r:id="rId2"/>
    <sheet name="Patrimônios" sheetId="4" r:id="rId3"/>
  </sheets>
  <calcPr calcId="144525"/>
</workbook>
</file>

<file path=xl/calcChain.xml><?xml version="1.0" encoding="utf-8"?>
<calcChain xmlns="http://schemas.openxmlformats.org/spreadsheetml/2006/main">
  <c r="C12" i="2" l="1"/>
  <c r="F12" i="2" s="1"/>
  <c r="H12" i="2" s="1"/>
  <c r="C14" i="2"/>
  <c r="F14" i="2" s="1"/>
  <c r="H14" i="2" s="1"/>
  <c r="C16" i="2"/>
  <c r="F16" i="2" s="1"/>
  <c r="H16" i="2" s="1"/>
  <c r="C18" i="2"/>
  <c r="F18" i="2" s="1"/>
  <c r="H18" i="2" s="1"/>
  <c r="C20" i="2"/>
  <c r="F20" i="2" s="1"/>
  <c r="H20" i="2" s="1"/>
  <c r="C22" i="2"/>
  <c r="F22" i="2" s="1"/>
  <c r="H22" i="2" s="1"/>
  <c r="C24" i="2"/>
  <c r="F24" i="2" s="1"/>
  <c r="H24" i="2" s="1"/>
  <c r="C26" i="2"/>
  <c r="F26" i="2" s="1"/>
  <c r="H26" i="2" s="1"/>
  <c r="C28" i="2"/>
  <c r="F28" i="2" s="1"/>
  <c r="H28" i="2" s="1"/>
  <c r="C30" i="2"/>
  <c r="F30" i="2" s="1"/>
  <c r="H30" i="2" s="1"/>
  <c r="C32" i="2"/>
  <c r="F32" i="2" s="1"/>
  <c r="H32" i="2" s="1"/>
  <c r="C34" i="2"/>
  <c r="F34" i="2" s="1"/>
  <c r="H34" i="2" s="1"/>
  <c r="C36" i="2"/>
  <c r="F36" i="2" s="1"/>
  <c r="H36" i="2" s="1"/>
  <c r="D3" i="4"/>
  <c r="C7" i="2" s="1"/>
  <c r="F7" i="2" s="1"/>
  <c r="D4" i="4"/>
  <c r="C13" i="2" s="1"/>
  <c r="F13" i="2" s="1"/>
  <c r="H13" i="2" s="1"/>
  <c r="D2" i="4"/>
  <c r="C3" i="2" s="1"/>
  <c r="F3" i="2" s="1"/>
  <c r="H3" i="2" s="1"/>
  <c r="H7" i="2"/>
  <c r="C10" i="2" l="1"/>
  <c r="F10" i="2" s="1"/>
  <c r="H10" i="2" s="1"/>
  <c r="C8" i="2"/>
  <c r="F8" i="2" s="1"/>
  <c r="H8" i="2" s="1"/>
  <c r="C6" i="2"/>
  <c r="F6" i="2" s="1"/>
  <c r="H6" i="2" s="1"/>
  <c r="C4" i="2"/>
  <c r="F4" i="2" s="1"/>
  <c r="H4" i="2" s="1"/>
  <c r="C2" i="2"/>
  <c r="F2" i="2" s="1"/>
  <c r="H2" i="2" s="1"/>
  <c r="C35" i="2"/>
  <c r="F35" i="2" s="1"/>
  <c r="H35" i="2" s="1"/>
  <c r="C33" i="2"/>
  <c r="F33" i="2" s="1"/>
  <c r="H33" i="2" s="1"/>
  <c r="C31" i="2"/>
  <c r="F31" i="2" s="1"/>
  <c r="H31" i="2" s="1"/>
  <c r="C29" i="2"/>
  <c r="F29" i="2" s="1"/>
  <c r="H29" i="2" s="1"/>
  <c r="C27" i="2"/>
  <c r="F27" i="2" s="1"/>
  <c r="H27" i="2" s="1"/>
  <c r="C25" i="2"/>
  <c r="F25" i="2" s="1"/>
  <c r="H25" i="2" s="1"/>
  <c r="C23" i="2"/>
  <c r="F23" i="2" s="1"/>
  <c r="H23" i="2" s="1"/>
  <c r="C21" i="2"/>
  <c r="F21" i="2" s="1"/>
  <c r="H21" i="2" s="1"/>
  <c r="C19" i="2"/>
  <c r="F19" i="2" s="1"/>
  <c r="H19" i="2" s="1"/>
  <c r="C17" i="2"/>
  <c r="F17" i="2" s="1"/>
  <c r="H17" i="2" s="1"/>
  <c r="C15" i="2"/>
  <c r="F15" i="2" s="1"/>
  <c r="H15" i="2" s="1"/>
  <c r="C11" i="2"/>
  <c r="F11" i="2" s="1"/>
  <c r="H11" i="2" s="1"/>
  <c r="C9" i="2"/>
  <c r="F9" i="2" s="1"/>
  <c r="H9" i="2" s="1"/>
  <c r="C5" i="2"/>
  <c r="F5" i="2" s="1"/>
  <c r="H5" i="2" s="1"/>
</calcChain>
</file>

<file path=xl/sharedStrings.xml><?xml version="1.0" encoding="utf-8"?>
<sst xmlns="http://schemas.openxmlformats.org/spreadsheetml/2006/main" count="60" uniqueCount="22">
  <si>
    <t>Custo Inicial</t>
  </si>
  <si>
    <t>Valor Residual</t>
  </si>
  <si>
    <t>Vida Útil</t>
  </si>
  <si>
    <t>Depreciação</t>
  </si>
  <si>
    <t>Ano</t>
  </si>
  <si>
    <t>Código</t>
  </si>
  <si>
    <t>Patrimônio</t>
  </si>
  <si>
    <t>Plaqueta</t>
  </si>
  <si>
    <t>Taxa Anual</t>
  </si>
  <si>
    <t>Anos de Vida ùtil</t>
  </si>
  <si>
    <t>Edifícios</t>
  </si>
  <si>
    <t>Máquinas e Equipamentos</t>
  </si>
  <si>
    <t>Instalações</t>
  </si>
  <si>
    <t>Móveis e Utensílios</t>
  </si>
  <si>
    <t>Veículos</t>
  </si>
  <si>
    <t>Computadores e Periféricos</t>
  </si>
  <si>
    <t>Grupo</t>
  </si>
  <si>
    <t>Veículo Gol 2000</t>
  </si>
  <si>
    <t>Notebook</t>
  </si>
  <si>
    <t>Sede Administrativa</t>
  </si>
  <si>
    <t>Classe</t>
  </si>
  <si>
    <t>Cód. 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</si>
</sst>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_);[Red]\(&quot;R$ &quot;#,##0.00\)"/>
    <numFmt numFmtId="165" formatCode="_(* #,##0.00_);_(* \(#,##0.00\);_(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54545"/>
      <name val="Calibri"/>
      <family val="2"/>
      <scheme val="minor"/>
    </font>
    <font>
      <b/>
      <sz val="8"/>
      <color rgb="FFF5F5F5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9" fontId="5" fillId="3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9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0" fillId="4" borderId="0" xfId="0" applyFill="1"/>
    <xf numFmtId="166" fontId="0" fillId="4" borderId="2" xfId="1" applyNumberFormat="1" applyFont="1" applyFill="1" applyBorder="1"/>
    <xf numFmtId="165" fontId="0" fillId="4" borderId="2" xfId="1" applyFont="1" applyFill="1" applyBorder="1"/>
    <xf numFmtId="0" fontId="0" fillId="4" borderId="2" xfId="0" applyFill="1" applyBorder="1"/>
    <xf numFmtId="164" fontId="0" fillId="4" borderId="2" xfId="1" applyNumberFormat="1" applyFont="1" applyFill="1" applyBorder="1"/>
    <xf numFmtId="166" fontId="0" fillId="4" borderId="3" xfId="1" applyNumberFormat="1" applyFont="1" applyFill="1" applyBorder="1"/>
    <xf numFmtId="165" fontId="0" fillId="4" borderId="3" xfId="1" applyFont="1" applyFill="1" applyBorder="1"/>
    <xf numFmtId="0" fontId="0" fillId="4" borderId="3" xfId="0" applyFill="1" applyBorder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center"/>
    </xf>
    <xf numFmtId="166" fontId="0" fillId="4" borderId="2" xfId="1" applyNumberFormat="1" applyFont="1" applyFill="1" applyBorder="1" applyAlignment="1">
      <alignment vertical="center"/>
    </xf>
    <xf numFmtId="166" fontId="0" fillId="4" borderId="3" xfId="1" applyNumberFormat="1" applyFont="1" applyFill="1" applyBorder="1" applyAlignment="1">
      <alignment vertical="center"/>
    </xf>
    <xf numFmtId="166" fontId="0" fillId="4" borderId="0" xfId="0" applyNumberFormat="1" applyFill="1" applyAlignment="1">
      <alignment vertical="center"/>
    </xf>
    <xf numFmtId="166" fontId="0" fillId="4" borderId="0" xfId="0" applyNumberForma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showRowColHeader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" sqref="B10"/>
    </sheetView>
  </sheetViews>
  <sheetFormatPr defaultColWidth="0" defaultRowHeight="15" x14ac:dyDescent="0.25"/>
  <cols>
    <col min="1" max="1" width="13.5703125" style="15" customWidth="1"/>
    <col min="2" max="2" width="33.85546875" style="15" customWidth="1"/>
    <col min="3" max="3" width="27.5703125" style="15" bestFit="1" customWidth="1"/>
    <col min="4" max="4" width="13.28515625" style="15" bestFit="1" customWidth="1"/>
    <col min="5" max="5" width="13.85546875" style="15" bestFit="1" customWidth="1"/>
    <col min="6" max="6" width="8.7109375" style="15" bestFit="1" customWidth="1"/>
    <col min="7" max="7" width="4.5703125" style="15" bestFit="1" customWidth="1"/>
    <col min="8" max="8" width="11.85546875" style="15" bestFit="1" customWidth="1"/>
    <col min="9" max="9" width="9.140625" style="15" customWidth="1"/>
    <col min="10" max="16384" width="9.140625" style="15" hidden="1"/>
  </cols>
  <sheetData>
    <row r="1" spans="1:8" x14ac:dyDescent="0.25">
      <c r="A1" s="13" t="s">
        <v>7</v>
      </c>
      <c r="B1" s="13" t="s">
        <v>6</v>
      </c>
      <c r="C1" s="13" t="s">
        <v>20</v>
      </c>
      <c r="D1" s="13" t="s">
        <v>0</v>
      </c>
      <c r="E1" s="13" t="s">
        <v>1</v>
      </c>
      <c r="F1" s="14" t="s">
        <v>2</v>
      </c>
      <c r="G1" s="14" t="s">
        <v>4</v>
      </c>
      <c r="H1" s="14" t="s">
        <v>3</v>
      </c>
    </row>
    <row r="2" spans="1:8" x14ac:dyDescent="0.25">
      <c r="A2" s="16">
        <v>100001</v>
      </c>
      <c r="B2" s="17" t="s">
        <v>17</v>
      </c>
      <c r="C2" s="17" t="str">
        <f>VLOOKUP(A2,Patrimônios!A:D,4,0)</f>
        <v>Veículos</v>
      </c>
      <c r="D2" s="17">
        <v>14000</v>
      </c>
      <c r="E2" s="17">
        <v>1000</v>
      </c>
      <c r="F2" s="18">
        <f>VLOOKUP(C2,Grupos!C:E,3,0)</f>
        <v>5</v>
      </c>
      <c r="G2" s="18">
        <v>1</v>
      </c>
      <c r="H2" s="19">
        <f>DB(D2,E2,F2,G2,7)</f>
        <v>3348.3333333333335</v>
      </c>
    </row>
    <row r="3" spans="1:8" x14ac:dyDescent="0.25">
      <c r="A3" s="20">
        <v>100001</v>
      </c>
      <c r="B3" s="21" t="s">
        <v>17</v>
      </c>
      <c r="C3" s="21" t="str">
        <f>VLOOKUP(A3,Patrimônios!A:D,4,0)</f>
        <v>Veículos</v>
      </c>
      <c r="D3" s="21">
        <v>14000</v>
      </c>
      <c r="E3" s="21">
        <v>1000</v>
      </c>
      <c r="F3" s="22">
        <f>VLOOKUP(C3,Grupos!C:E,3,0)</f>
        <v>5</v>
      </c>
      <c r="G3" s="22">
        <v>2</v>
      </c>
      <c r="H3" s="21">
        <f t="shared" ref="H3:H6" si="0">DB(D3,E3,F3,G3,7)</f>
        <v>4367.1833333333325</v>
      </c>
    </row>
    <row r="4" spans="1:8" x14ac:dyDescent="0.25">
      <c r="A4" s="20">
        <v>100001</v>
      </c>
      <c r="B4" s="21" t="s">
        <v>17</v>
      </c>
      <c r="C4" s="21" t="str">
        <f>VLOOKUP(A4,Patrimônios!A:D,4,0)</f>
        <v>Veículos</v>
      </c>
      <c r="D4" s="21">
        <v>14000</v>
      </c>
      <c r="E4" s="21">
        <v>1000</v>
      </c>
      <c r="F4" s="22">
        <f>VLOOKUP(C4,Grupos!C:E,3,0)</f>
        <v>5</v>
      </c>
      <c r="G4" s="22">
        <v>3</v>
      </c>
      <c r="H4" s="21">
        <f t="shared" si="0"/>
        <v>2576.6381666666666</v>
      </c>
    </row>
    <row r="5" spans="1:8" x14ac:dyDescent="0.25">
      <c r="A5" s="20">
        <v>100001</v>
      </c>
      <c r="B5" s="21" t="s">
        <v>17</v>
      </c>
      <c r="C5" s="21" t="str">
        <f>VLOOKUP(A5,Patrimônios!A:D,4,0)</f>
        <v>Veículos</v>
      </c>
      <c r="D5" s="21">
        <v>14000</v>
      </c>
      <c r="E5" s="21">
        <v>1000</v>
      </c>
      <c r="F5" s="22">
        <f>VLOOKUP(C5,Grupos!C:E,3,0)</f>
        <v>5</v>
      </c>
      <c r="G5" s="22">
        <v>4</v>
      </c>
      <c r="H5" s="21">
        <f t="shared" si="0"/>
        <v>1520.2165183333334</v>
      </c>
    </row>
    <row r="6" spans="1:8" x14ac:dyDescent="0.25">
      <c r="A6" s="20">
        <v>100001</v>
      </c>
      <c r="B6" s="21" t="s">
        <v>17</v>
      </c>
      <c r="C6" s="21" t="str">
        <f>VLOOKUP(A6,Patrimônios!A:D,4,0)</f>
        <v>Veículos</v>
      </c>
      <c r="D6" s="21">
        <v>14000</v>
      </c>
      <c r="E6" s="21">
        <v>1000</v>
      </c>
      <c r="F6" s="22">
        <f>VLOOKUP(C6,Grupos!C:E,3,0)</f>
        <v>5</v>
      </c>
      <c r="G6" s="22">
        <v>5</v>
      </c>
      <c r="H6" s="21">
        <f t="shared" si="0"/>
        <v>896.92774581666663</v>
      </c>
    </row>
    <row r="7" spans="1:8" x14ac:dyDescent="0.25">
      <c r="A7" s="20">
        <v>100002</v>
      </c>
      <c r="B7" s="21" t="s">
        <v>18</v>
      </c>
      <c r="C7" s="21" t="str">
        <f>VLOOKUP(A7,Patrimônios!A:D,4,0)</f>
        <v>Computadores e Periféricos</v>
      </c>
      <c r="D7" s="21">
        <v>2500</v>
      </c>
      <c r="E7" s="21">
        <v>100</v>
      </c>
      <c r="F7" s="22">
        <f>VLOOKUP(C7,Grupos!C:E,3,0)</f>
        <v>5</v>
      </c>
      <c r="G7" s="22">
        <v>1</v>
      </c>
      <c r="H7" s="21">
        <f t="shared" ref="H7" si="1">DB(D7,E7,F7,G7,7)</f>
        <v>692.70833333333337</v>
      </c>
    </row>
    <row r="8" spans="1:8" x14ac:dyDescent="0.25">
      <c r="A8" s="20">
        <v>100002</v>
      </c>
      <c r="B8" s="21" t="s">
        <v>18</v>
      </c>
      <c r="C8" s="21" t="str">
        <f>VLOOKUP(A8,Patrimônios!A:D,4,0)</f>
        <v>Computadores e Periféricos</v>
      </c>
      <c r="D8" s="21">
        <v>2500</v>
      </c>
      <c r="E8" s="21">
        <v>100</v>
      </c>
      <c r="F8" s="22">
        <f>VLOOKUP(C8,Grupos!C:E,3,0)</f>
        <v>5</v>
      </c>
      <c r="G8" s="22">
        <v>2</v>
      </c>
      <c r="H8" s="21">
        <f t="shared" ref="H8:H12" si="2">DB(D8,E8,F8,G8,7)</f>
        <v>858.46354166666652</v>
      </c>
    </row>
    <row r="9" spans="1:8" x14ac:dyDescent="0.25">
      <c r="A9" s="20">
        <v>100002</v>
      </c>
      <c r="B9" s="21" t="s">
        <v>18</v>
      </c>
      <c r="C9" s="21" t="str">
        <f>VLOOKUP(A9,Patrimônios!A:D,4,0)</f>
        <v>Computadores e Periféricos</v>
      </c>
      <c r="D9" s="21">
        <v>2500</v>
      </c>
      <c r="E9" s="21">
        <v>100</v>
      </c>
      <c r="F9" s="22">
        <f>VLOOKUP(C9,Grupos!C:E,3,0)</f>
        <v>5</v>
      </c>
      <c r="G9" s="22">
        <v>3</v>
      </c>
      <c r="H9" s="21">
        <f t="shared" si="2"/>
        <v>450.693359375</v>
      </c>
    </row>
    <row r="10" spans="1:8" x14ac:dyDescent="0.25">
      <c r="A10" s="20">
        <v>100002</v>
      </c>
      <c r="B10" s="21" t="s">
        <v>18</v>
      </c>
      <c r="C10" s="21" t="str">
        <f>VLOOKUP(A10,Patrimônios!A:D,4,0)</f>
        <v>Computadores e Periféricos</v>
      </c>
      <c r="D10" s="21">
        <v>2500</v>
      </c>
      <c r="E10" s="21">
        <v>100</v>
      </c>
      <c r="F10" s="22">
        <f>VLOOKUP(C10,Grupos!C:E,3,0)</f>
        <v>5</v>
      </c>
      <c r="G10" s="22">
        <v>4</v>
      </c>
      <c r="H10" s="21">
        <f t="shared" si="2"/>
        <v>236.614013671875</v>
      </c>
    </row>
    <row r="11" spans="1:8" x14ac:dyDescent="0.25">
      <c r="A11" s="20">
        <v>100002</v>
      </c>
      <c r="B11" s="21" t="s">
        <v>18</v>
      </c>
      <c r="C11" s="21" t="str">
        <f>VLOOKUP(A11,Patrimônios!A:D,4,0)</f>
        <v>Computadores e Periféricos</v>
      </c>
      <c r="D11" s="21">
        <v>2500</v>
      </c>
      <c r="E11" s="21">
        <v>100</v>
      </c>
      <c r="F11" s="22">
        <f>VLOOKUP(C11,Grupos!C:E,3,0)</f>
        <v>5</v>
      </c>
      <c r="G11" s="22">
        <v>5</v>
      </c>
      <c r="H11" s="21">
        <f t="shared" si="2"/>
        <v>124.22235717773437</v>
      </c>
    </row>
    <row r="12" spans="1:8" x14ac:dyDescent="0.25">
      <c r="A12" s="20">
        <v>100003</v>
      </c>
      <c r="B12" s="21" t="s">
        <v>19</v>
      </c>
      <c r="C12" s="21" t="str">
        <f>VLOOKUP(A12,Patrimônios!A:D,4,0)</f>
        <v>Edifícios</v>
      </c>
      <c r="D12" s="21">
        <v>1000000</v>
      </c>
      <c r="E12" s="21">
        <v>100000</v>
      </c>
      <c r="F12" s="22">
        <f>VLOOKUP(C12,Grupos!C:E,3,0)</f>
        <v>25</v>
      </c>
      <c r="G12" s="22">
        <v>1</v>
      </c>
      <c r="H12" s="21">
        <f t="shared" si="2"/>
        <v>51333.333333333336</v>
      </c>
    </row>
    <row r="13" spans="1:8" x14ac:dyDescent="0.25">
      <c r="A13" s="20">
        <v>100003</v>
      </c>
      <c r="B13" s="21" t="s">
        <v>19</v>
      </c>
      <c r="C13" s="21" t="str">
        <f>VLOOKUP(A13,Patrimônios!A:D,4,0)</f>
        <v>Edifícios</v>
      </c>
      <c r="D13" s="21">
        <v>1000000</v>
      </c>
      <c r="E13" s="21">
        <v>100000</v>
      </c>
      <c r="F13" s="22">
        <f>VLOOKUP(C13,Grupos!C:E,3,0)</f>
        <v>25</v>
      </c>
      <c r="G13" s="22">
        <v>2</v>
      </c>
      <c r="H13" s="21">
        <f t="shared" ref="H13:H16" si="3">DB(D13,E13,F13,G13,7)</f>
        <v>83482.666666666657</v>
      </c>
    </row>
    <row r="14" spans="1:8" x14ac:dyDescent="0.25">
      <c r="A14" s="20">
        <v>100003</v>
      </c>
      <c r="B14" s="21" t="s">
        <v>19</v>
      </c>
      <c r="C14" s="21" t="str">
        <f>VLOOKUP(A14,Patrimônios!A:D,4,0)</f>
        <v>Edifícios</v>
      </c>
      <c r="D14" s="21">
        <v>1000000</v>
      </c>
      <c r="E14" s="21">
        <v>100000</v>
      </c>
      <c r="F14" s="22">
        <f>VLOOKUP(C14,Grupos!C:E,3,0)</f>
        <v>25</v>
      </c>
      <c r="G14" s="22">
        <v>3</v>
      </c>
      <c r="H14" s="21">
        <f t="shared" si="3"/>
        <v>76136.191999999995</v>
      </c>
    </row>
    <row r="15" spans="1:8" x14ac:dyDescent="0.25">
      <c r="A15" s="20">
        <v>100003</v>
      </c>
      <c r="B15" s="21" t="s">
        <v>19</v>
      </c>
      <c r="C15" s="21" t="str">
        <f>VLOOKUP(A15,Patrimônios!A:D,4,0)</f>
        <v>Edifícios</v>
      </c>
      <c r="D15" s="21">
        <v>1000000</v>
      </c>
      <c r="E15" s="21">
        <v>100000</v>
      </c>
      <c r="F15" s="22">
        <f>VLOOKUP(C15,Grupos!C:E,3,0)</f>
        <v>25</v>
      </c>
      <c r="G15" s="22">
        <v>4</v>
      </c>
      <c r="H15" s="21">
        <f t="shared" si="3"/>
        <v>69436.207103999986</v>
      </c>
    </row>
    <row r="16" spans="1:8" x14ac:dyDescent="0.25">
      <c r="A16" s="20">
        <v>100003</v>
      </c>
      <c r="B16" s="21" t="s">
        <v>19</v>
      </c>
      <c r="C16" s="21" t="str">
        <f>VLOOKUP(A16,Patrimônios!A:D,4,0)</f>
        <v>Edifícios</v>
      </c>
      <c r="D16" s="21">
        <v>1000000</v>
      </c>
      <c r="E16" s="21">
        <v>100000</v>
      </c>
      <c r="F16" s="22">
        <f>VLOOKUP(C16,Grupos!C:E,3,0)</f>
        <v>25</v>
      </c>
      <c r="G16" s="22">
        <v>5</v>
      </c>
      <c r="H16" s="21">
        <f t="shared" si="3"/>
        <v>63325.82087884799</v>
      </c>
    </row>
    <row r="17" spans="1:8" x14ac:dyDescent="0.25">
      <c r="A17" s="20">
        <v>100003</v>
      </c>
      <c r="B17" s="21" t="s">
        <v>19</v>
      </c>
      <c r="C17" s="21" t="str">
        <f>VLOOKUP(A17,Patrimônios!A:D,4,0)</f>
        <v>Edifícios</v>
      </c>
      <c r="D17" s="21">
        <v>1000000</v>
      </c>
      <c r="E17" s="21">
        <v>100000</v>
      </c>
      <c r="F17" s="22">
        <f>VLOOKUP(C17,Grupos!C:E,3,0)</f>
        <v>25</v>
      </c>
      <c r="G17" s="22">
        <v>6</v>
      </c>
      <c r="H17" s="21">
        <f t="shared" ref="H17:H36" si="4">DB(D17,E17,F17,G17,7)</f>
        <v>57753.148641509368</v>
      </c>
    </row>
    <row r="18" spans="1:8" x14ac:dyDescent="0.25">
      <c r="A18" s="20">
        <v>100003</v>
      </c>
      <c r="B18" s="21" t="s">
        <v>19</v>
      </c>
      <c r="C18" s="21" t="str">
        <f>VLOOKUP(A18,Patrimônios!A:D,4,0)</f>
        <v>Edifícios</v>
      </c>
      <c r="D18" s="21">
        <v>1000000</v>
      </c>
      <c r="E18" s="21">
        <v>100000</v>
      </c>
      <c r="F18" s="22">
        <f>VLOOKUP(C18,Grupos!C:E,3,0)</f>
        <v>25</v>
      </c>
      <c r="G18" s="22">
        <v>7</v>
      </c>
      <c r="H18" s="21">
        <f t="shared" si="4"/>
        <v>52670.871561056549</v>
      </c>
    </row>
    <row r="19" spans="1:8" x14ac:dyDescent="0.25">
      <c r="A19" s="20">
        <v>100003</v>
      </c>
      <c r="B19" s="21" t="s">
        <v>19</v>
      </c>
      <c r="C19" s="21" t="str">
        <f>VLOOKUP(A19,Patrimônios!A:D,4,0)</f>
        <v>Edifícios</v>
      </c>
      <c r="D19" s="21">
        <v>1000000</v>
      </c>
      <c r="E19" s="21">
        <v>100000</v>
      </c>
      <c r="F19" s="22">
        <f>VLOOKUP(C19,Grupos!C:E,3,0)</f>
        <v>25</v>
      </c>
      <c r="G19" s="22">
        <v>8</v>
      </c>
      <c r="H19" s="21">
        <f t="shared" si="4"/>
        <v>48035.834863683565</v>
      </c>
    </row>
    <row r="20" spans="1:8" x14ac:dyDescent="0.25">
      <c r="A20" s="20">
        <v>100003</v>
      </c>
      <c r="B20" s="21" t="s">
        <v>19</v>
      </c>
      <c r="C20" s="21" t="str">
        <f>VLOOKUP(A20,Patrimônios!A:D,4,0)</f>
        <v>Edifícios</v>
      </c>
      <c r="D20" s="21">
        <v>1000000</v>
      </c>
      <c r="E20" s="21">
        <v>100000</v>
      </c>
      <c r="F20" s="22">
        <f>VLOOKUP(C20,Grupos!C:E,3,0)</f>
        <v>25</v>
      </c>
      <c r="G20" s="22">
        <v>9</v>
      </c>
      <c r="H20" s="21">
        <f t="shared" si="4"/>
        <v>43808.681395679414</v>
      </c>
    </row>
    <row r="21" spans="1:8" x14ac:dyDescent="0.25">
      <c r="A21" s="20">
        <v>100003</v>
      </c>
      <c r="B21" s="21" t="s">
        <v>19</v>
      </c>
      <c r="C21" s="21" t="str">
        <f>VLOOKUP(A21,Patrimônios!A:D,4,0)</f>
        <v>Edifícios</v>
      </c>
      <c r="D21" s="21">
        <v>1000000</v>
      </c>
      <c r="E21" s="21">
        <v>100000</v>
      </c>
      <c r="F21" s="22">
        <f>VLOOKUP(C21,Grupos!C:E,3,0)</f>
        <v>25</v>
      </c>
      <c r="G21" s="22">
        <v>10</v>
      </c>
      <c r="H21" s="21">
        <f t="shared" si="4"/>
        <v>39953.517432859626</v>
      </c>
    </row>
    <row r="22" spans="1:8" x14ac:dyDescent="0.25">
      <c r="A22" s="20">
        <v>100003</v>
      </c>
      <c r="B22" s="21" t="s">
        <v>19</v>
      </c>
      <c r="C22" s="21" t="str">
        <f>VLOOKUP(A22,Patrimônios!A:D,4,0)</f>
        <v>Edifícios</v>
      </c>
      <c r="D22" s="21">
        <v>1000000</v>
      </c>
      <c r="E22" s="21">
        <v>100000</v>
      </c>
      <c r="F22" s="22">
        <f>VLOOKUP(C22,Grupos!C:E,3,0)</f>
        <v>25</v>
      </c>
      <c r="G22" s="22">
        <v>11</v>
      </c>
      <c r="H22" s="21">
        <f t="shared" si="4"/>
        <v>36437.607898767979</v>
      </c>
    </row>
    <row r="23" spans="1:8" x14ac:dyDescent="0.25">
      <c r="A23" s="20">
        <v>100003</v>
      </c>
      <c r="B23" s="21" t="s">
        <v>19</v>
      </c>
      <c r="C23" s="21" t="str">
        <f>VLOOKUP(A23,Patrimônios!A:D,4,0)</f>
        <v>Edifícios</v>
      </c>
      <c r="D23" s="21">
        <v>1000000</v>
      </c>
      <c r="E23" s="21">
        <v>100000</v>
      </c>
      <c r="F23" s="22">
        <f>VLOOKUP(C23,Grupos!C:E,3,0)</f>
        <v>25</v>
      </c>
      <c r="G23" s="22">
        <v>12</v>
      </c>
      <c r="H23" s="21">
        <f t="shared" si="4"/>
        <v>33231.098403676398</v>
      </c>
    </row>
    <row r="24" spans="1:8" x14ac:dyDescent="0.25">
      <c r="A24" s="20">
        <v>100003</v>
      </c>
      <c r="B24" s="21" t="s">
        <v>19</v>
      </c>
      <c r="C24" s="21" t="str">
        <f>VLOOKUP(A24,Patrimônios!A:D,4,0)</f>
        <v>Edifícios</v>
      </c>
      <c r="D24" s="21">
        <v>1000000</v>
      </c>
      <c r="E24" s="21">
        <v>100000</v>
      </c>
      <c r="F24" s="22">
        <f>VLOOKUP(C24,Grupos!C:E,3,0)</f>
        <v>25</v>
      </c>
      <c r="G24" s="22">
        <v>13</v>
      </c>
      <c r="H24" s="21">
        <f t="shared" si="4"/>
        <v>30306.761744152871</v>
      </c>
    </row>
    <row r="25" spans="1:8" x14ac:dyDescent="0.25">
      <c r="A25" s="20">
        <v>100003</v>
      </c>
      <c r="B25" s="21" t="s">
        <v>19</v>
      </c>
      <c r="C25" s="21" t="str">
        <f>VLOOKUP(A25,Patrimônios!A:D,4,0)</f>
        <v>Edifícios</v>
      </c>
      <c r="D25" s="21">
        <v>1000000</v>
      </c>
      <c r="E25" s="21">
        <v>100000</v>
      </c>
      <c r="F25" s="22">
        <f>VLOOKUP(C25,Grupos!C:E,3,0)</f>
        <v>25</v>
      </c>
      <c r="G25" s="22">
        <v>14</v>
      </c>
      <c r="H25" s="21">
        <f t="shared" si="4"/>
        <v>27639.76671066742</v>
      </c>
    </row>
    <row r="26" spans="1:8" x14ac:dyDescent="0.25">
      <c r="A26" s="20">
        <v>100003</v>
      </c>
      <c r="B26" s="21" t="s">
        <v>19</v>
      </c>
      <c r="C26" s="21" t="str">
        <f>VLOOKUP(A26,Patrimônios!A:D,4,0)</f>
        <v>Edifícios</v>
      </c>
      <c r="D26" s="21">
        <v>1000000</v>
      </c>
      <c r="E26" s="21">
        <v>100000</v>
      </c>
      <c r="F26" s="22">
        <f>VLOOKUP(C26,Grupos!C:E,3,0)</f>
        <v>25</v>
      </c>
      <c r="G26" s="22">
        <v>15</v>
      </c>
      <c r="H26" s="21">
        <f t="shared" si="4"/>
        <v>25207.467240128688</v>
      </c>
    </row>
    <row r="27" spans="1:8" x14ac:dyDescent="0.25">
      <c r="A27" s="20">
        <v>100003</v>
      </c>
      <c r="B27" s="21" t="s">
        <v>19</v>
      </c>
      <c r="C27" s="21" t="str">
        <f>VLOOKUP(A27,Patrimônios!A:D,4,0)</f>
        <v>Edifícios</v>
      </c>
      <c r="D27" s="21">
        <v>1000000</v>
      </c>
      <c r="E27" s="21">
        <v>100000</v>
      </c>
      <c r="F27" s="22">
        <f>VLOOKUP(C27,Grupos!C:E,3,0)</f>
        <v>25</v>
      </c>
      <c r="G27" s="22">
        <v>16</v>
      </c>
      <c r="H27" s="21">
        <f t="shared" si="4"/>
        <v>22989.210122997363</v>
      </c>
    </row>
    <row r="28" spans="1:8" x14ac:dyDescent="0.25">
      <c r="A28" s="20">
        <v>100003</v>
      </c>
      <c r="B28" s="21" t="s">
        <v>19</v>
      </c>
      <c r="C28" s="21" t="str">
        <f>VLOOKUP(A28,Patrimônios!A:D,4,0)</f>
        <v>Edifícios</v>
      </c>
      <c r="D28" s="21">
        <v>1000000</v>
      </c>
      <c r="E28" s="21">
        <v>100000</v>
      </c>
      <c r="F28" s="22">
        <f>VLOOKUP(C28,Grupos!C:E,3,0)</f>
        <v>25</v>
      </c>
      <c r="G28" s="22">
        <v>17</v>
      </c>
      <c r="H28" s="21">
        <f t="shared" si="4"/>
        <v>20966.159632173592</v>
      </c>
    </row>
    <row r="29" spans="1:8" x14ac:dyDescent="0.25">
      <c r="A29" s="20">
        <v>100003</v>
      </c>
      <c r="B29" s="21" t="s">
        <v>19</v>
      </c>
      <c r="C29" s="21" t="str">
        <f>VLOOKUP(A29,Patrimônios!A:D,4,0)</f>
        <v>Edifícios</v>
      </c>
      <c r="D29" s="21">
        <v>1000000</v>
      </c>
      <c r="E29" s="21">
        <v>100000</v>
      </c>
      <c r="F29" s="22">
        <f>VLOOKUP(C29,Grupos!C:E,3,0)</f>
        <v>25</v>
      </c>
      <c r="G29" s="22">
        <v>18</v>
      </c>
      <c r="H29" s="21">
        <f t="shared" si="4"/>
        <v>19121.137584542317</v>
      </c>
    </row>
    <row r="30" spans="1:8" x14ac:dyDescent="0.25">
      <c r="A30" s="20">
        <v>100003</v>
      </c>
      <c r="B30" s="21" t="s">
        <v>19</v>
      </c>
      <c r="C30" s="21" t="str">
        <f>VLOOKUP(A30,Patrimônios!A:D,4,0)</f>
        <v>Edifícios</v>
      </c>
      <c r="D30" s="21">
        <v>1000000</v>
      </c>
      <c r="E30" s="21">
        <v>100000</v>
      </c>
      <c r="F30" s="22">
        <f>VLOOKUP(C30,Grupos!C:E,3,0)</f>
        <v>25</v>
      </c>
      <c r="G30" s="22">
        <v>19</v>
      </c>
      <c r="H30" s="21">
        <f t="shared" si="4"/>
        <v>17438.477477102591</v>
      </c>
    </row>
    <row r="31" spans="1:8" x14ac:dyDescent="0.25">
      <c r="A31" s="20">
        <v>100003</v>
      </c>
      <c r="B31" s="21" t="s">
        <v>19</v>
      </c>
      <c r="C31" s="21" t="str">
        <f>VLOOKUP(A31,Patrimônios!A:D,4,0)</f>
        <v>Edifícios</v>
      </c>
      <c r="D31" s="21">
        <v>1000000</v>
      </c>
      <c r="E31" s="21">
        <v>100000</v>
      </c>
      <c r="F31" s="22">
        <f>VLOOKUP(C31,Grupos!C:E,3,0)</f>
        <v>25</v>
      </c>
      <c r="G31" s="22">
        <v>20</v>
      </c>
      <c r="H31" s="21">
        <f t="shared" si="4"/>
        <v>15903.891459117563</v>
      </c>
    </row>
    <row r="32" spans="1:8" x14ac:dyDescent="0.25">
      <c r="A32" s="20">
        <v>100003</v>
      </c>
      <c r="B32" s="21" t="s">
        <v>19</v>
      </c>
      <c r="C32" s="21" t="str">
        <f>VLOOKUP(A32,Patrimônios!A:D,4,0)</f>
        <v>Edifícios</v>
      </c>
      <c r="D32" s="21">
        <v>1000000</v>
      </c>
      <c r="E32" s="21">
        <v>100000</v>
      </c>
      <c r="F32" s="22">
        <f>VLOOKUP(C32,Grupos!C:E,3,0)</f>
        <v>25</v>
      </c>
      <c r="G32" s="22">
        <v>21</v>
      </c>
      <c r="H32" s="21">
        <f t="shared" si="4"/>
        <v>14504.349010715219</v>
      </c>
    </row>
    <row r="33" spans="1:8" x14ac:dyDescent="0.25">
      <c r="A33" s="20">
        <v>100003</v>
      </c>
      <c r="B33" s="21" t="s">
        <v>19</v>
      </c>
      <c r="C33" s="21" t="str">
        <f>VLOOKUP(A33,Patrimônios!A:D,4,0)</f>
        <v>Edifícios</v>
      </c>
      <c r="D33" s="21">
        <v>1000000</v>
      </c>
      <c r="E33" s="21">
        <v>100000</v>
      </c>
      <c r="F33" s="22">
        <f>VLOOKUP(C33,Grupos!C:E,3,0)</f>
        <v>25</v>
      </c>
      <c r="G33" s="22">
        <v>22</v>
      </c>
      <c r="H33" s="21">
        <f t="shared" si="4"/>
        <v>13227.966297772278</v>
      </c>
    </row>
    <row r="34" spans="1:8" x14ac:dyDescent="0.25">
      <c r="A34" s="20">
        <v>100003</v>
      </c>
      <c r="B34" s="21" t="s">
        <v>19</v>
      </c>
      <c r="C34" s="21" t="str">
        <f>VLOOKUP(A34,Patrimônios!A:D,4,0)</f>
        <v>Edifícios</v>
      </c>
      <c r="D34" s="21">
        <v>1000000</v>
      </c>
      <c r="E34" s="21">
        <v>100000</v>
      </c>
      <c r="F34" s="22">
        <f>VLOOKUP(C34,Grupos!C:E,3,0)</f>
        <v>25</v>
      </c>
      <c r="G34" s="22">
        <v>23</v>
      </c>
      <c r="H34" s="21">
        <f t="shared" si="4"/>
        <v>12063.905263568318</v>
      </c>
    </row>
    <row r="35" spans="1:8" x14ac:dyDescent="0.25">
      <c r="A35" s="20">
        <v>100003</v>
      </c>
      <c r="B35" s="21" t="s">
        <v>19</v>
      </c>
      <c r="C35" s="21" t="str">
        <f>VLOOKUP(A35,Patrimônios!A:D,4,0)</f>
        <v>Edifícios</v>
      </c>
      <c r="D35" s="21">
        <v>1000000</v>
      </c>
      <c r="E35" s="21">
        <v>100000</v>
      </c>
      <c r="F35" s="22">
        <f>VLOOKUP(C35,Grupos!C:E,3,0)</f>
        <v>25</v>
      </c>
      <c r="G35" s="22">
        <v>24</v>
      </c>
      <c r="H35" s="21">
        <f t="shared" si="4"/>
        <v>11002.281600374306</v>
      </c>
    </row>
    <row r="36" spans="1:8" x14ac:dyDescent="0.25">
      <c r="A36" s="20">
        <v>100003</v>
      </c>
      <c r="B36" s="21" t="s">
        <v>19</v>
      </c>
      <c r="C36" s="21" t="str">
        <f>VLOOKUP(A36,Patrimônios!A:D,4,0)</f>
        <v>Edifícios</v>
      </c>
      <c r="D36" s="21">
        <v>1000000</v>
      </c>
      <c r="E36" s="21">
        <v>100000</v>
      </c>
      <c r="F36" s="22">
        <f>VLOOKUP(C36,Grupos!C:E,3,0)</f>
        <v>25</v>
      </c>
      <c r="G36" s="22">
        <v>25</v>
      </c>
      <c r="H36" s="21">
        <f t="shared" si="4"/>
        <v>10034.080819541367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showRowColHeaders="0" workbookViewId="0">
      <selection activeCell="F3" sqref="F3"/>
    </sheetView>
  </sheetViews>
  <sheetFormatPr defaultColWidth="0" defaultRowHeight="15" zeroHeight="1" x14ac:dyDescent="0.25"/>
  <cols>
    <col min="1" max="1" width="4.7109375" style="15" customWidth="1"/>
    <col min="2" max="2" width="6.5703125" style="12" bestFit="1" customWidth="1"/>
    <col min="3" max="3" width="23.5703125" style="12" bestFit="1" customWidth="1"/>
    <col min="4" max="5" width="20.28515625" customWidth="1"/>
    <col min="6" max="6" width="9.140625" style="15" customWidth="1"/>
    <col min="7" max="16384" width="9.140625" hidden="1"/>
  </cols>
  <sheetData>
    <row r="1" spans="2:5" ht="15.75" thickBot="1" x14ac:dyDescent="0.3">
      <c r="B1" s="9" t="s">
        <v>5</v>
      </c>
      <c r="C1" s="9" t="s">
        <v>16</v>
      </c>
      <c r="D1" s="1" t="s">
        <v>8</v>
      </c>
      <c r="E1" s="4" t="s">
        <v>9</v>
      </c>
    </row>
    <row r="2" spans="2:5" ht="15.75" thickBot="1" x14ac:dyDescent="0.3">
      <c r="B2" s="2">
        <v>1</v>
      </c>
      <c r="C2" s="10" t="s">
        <v>10</v>
      </c>
      <c r="D2" s="3">
        <v>0.04</v>
      </c>
      <c r="E2" s="5">
        <v>25</v>
      </c>
    </row>
    <row r="3" spans="2:5" ht="15.75" thickBot="1" x14ac:dyDescent="0.3">
      <c r="B3" s="2">
        <v>2</v>
      </c>
      <c r="C3" s="10" t="s">
        <v>11</v>
      </c>
      <c r="D3" s="3">
        <v>0.1</v>
      </c>
      <c r="E3" s="5">
        <v>10</v>
      </c>
    </row>
    <row r="4" spans="2:5" ht="15.75" thickBot="1" x14ac:dyDescent="0.3">
      <c r="B4" s="2">
        <v>3</v>
      </c>
      <c r="C4" s="10" t="s">
        <v>12</v>
      </c>
      <c r="D4" s="3">
        <v>0.1</v>
      </c>
      <c r="E4" s="5">
        <v>10</v>
      </c>
    </row>
    <row r="5" spans="2:5" ht="15.75" thickBot="1" x14ac:dyDescent="0.3">
      <c r="B5" s="2">
        <v>4</v>
      </c>
      <c r="C5" s="10" t="s">
        <v>13</v>
      </c>
      <c r="D5" s="3">
        <v>0.1</v>
      </c>
      <c r="E5" s="5">
        <v>10</v>
      </c>
    </row>
    <row r="6" spans="2:5" ht="15.75" thickBot="1" x14ac:dyDescent="0.3">
      <c r="B6" s="2">
        <v>5</v>
      </c>
      <c r="C6" s="10" t="s">
        <v>14</v>
      </c>
      <c r="D6" s="3">
        <v>0.2</v>
      </c>
      <c r="E6" s="5">
        <v>5</v>
      </c>
    </row>
    <row r="7" spans="2:5" ht="15.75" thickBot="1" x14ac:dyDescent="0.3">
      <c r="B7" s="6">
        <v>6</v>
      </c>
      <c r="C7" s="11" t="s">
        <v>15</v>
      </c>
      <c r="D7" s="7">
        <v>0.2</v>
      </c>
      <c r="E7" s="8">
        <v>5</v>
      </c>
    </row>
    <row r="8" spans="2:5" s="15" customFormat="1" x14ac:dyDescent="0.25">
      <c r="B8" s="23"/>
      <c r="C8" s="24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showRowColHeaders="0" workbookViewId="0">
      <selection sqref="A1:XFD1048576"/>
    </sheetView>
  </sheetViews>
  <sheetFormatPr defaultColWidth="0" defaultRowHeight="15" x14ac:dyDescent="0.25"/>
  <cols>
    <col min="1" max="1" width="15.28515625" style="15" bestFit="1" customWidth="1"/>
    <col min="2" max="2" width="20.5703125" style="15" bestFit="1" customWidth="1"/>
    <col min="3" max="3" width="11" style="15" bestFit="1" customWidth="1"/>
    <col min="4" max="4" width="27.5703125" style="15" bestFit="1" customWidth="1"/>
    <col min="5" max="5" width="6.140625" style="15" customWidth="1"/>
    <col min="6" max="16384" width="9.140625" style="15" hidden="1"/>
  </cols>
  <sheetData>
    <row r="1" spans="1:4" s="25" customFormat="1" x14ac:dyDescent="0.25">
      <c r="A1" s="25" t="s">
        <v>5</v>
      </c>
      <c r="B1" s="25" t="s">
        <v>6</v>
      </c>
      <c r="C1" s="25" t="s">
        <v>21</v>
      </c>
      <c r="D1" s="25" t="s">
        <v>16</v>
      </c>
    </row>
    <row r="2" spans="1:4" x14ac:dyDescent="0.25">
      <c r="A2" s="16">
        <v>100001</v>
      </c>
      <c r="B2" s="17" t="s">
        <v>17</v>
      </c>
      <c r="C2" s="26">
        <v>5</v>
      </c>
      <c r="D2" s="17" t="str">
        <f>VLOOKUP(C2,Grupos!B:C,2,0)</f>
        <v>Veículos</v>
      </c>
    </row>
    <row r="3" spans="1:4" x14ac:dyDescent="0.25">
      <c r="A3" s="20">
        <v>100002</v>
      </c>
      <c r="B3" s="21" t="s">
        <v>18</v>
      </c>
      <c r="C3" s="27">
        <v>6</v>
      </c>
      <c r="D3" s="21" t="str">
        <f>VLOOKUP(C3,Grupos!B:C,2,0)</f>
        <v>Computadores e Periféricos</v>
      </c>
    </row>
    <row r="4" spans="1:4" x14ac:dyDescent="0.25">
      <c r="A4" s="20">
        <v>100003</v>
      </c>
      <c r="B4" s="21" t="s">
        <v>19</v>
      </c>
      <c r="C4" s="27">
        <v>1</v>
      </c>
      <c r="D4" s="21" t="str">
        <f>VLOOKUP(C4,Grupos!B:C,2,0)</f>
        <v>Edifícios</v>
      </c>
    </row>
    <row r="5" spans="1:4" x14ac:dyDescent="0.25">
      <c r="C5" s="28"/>
    </row>
    <row r="6" spans="1:4" x14ac:dyDescent="0.25">
      <c r="C6" s="29"/>
    </row>
    <row r="7" spans="1:4" x14ac:dyDescent="0.25">
      <c r="C7" s="2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Depreciação</vt:lpstr>
      <vt:lpstr>Grupos</vt:lpstr>
      <vt:lpstr>Patrimônios</vt:lpstr>
    </vt:vector>
  </TitlesOfParts>
  <Company>Rieper Sistemas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Rieper</dc:creator>
  <cp:lastModifiedBy>DANIEL</cp:lastModifiedBy>
  <dcterms:created xsi:type="dcterms:W3CDTF">2011-03-08T21:15:07Z</dcterms:created>
  <dcterms:modified xsi:type="dcterms:W3CDTF">2016-03-02T05:10:46Z</dcterms:modified>
</cp:coreProperties>
</file>