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5175" windowHeight="4335"/>
  </bookViews>
  <sheets>
    <sheet name="montate" sheetId="1" r:id="rId1"/>
    <sheet name="Capital" sheetId="2" r:id="rId2"/>
    <sheet name="Taxa" sheetId="3" r:id="rId3"/>
    <sheet name="NºPeriodos" sheetId="4" r:id="rId4"/>
  </sheets>
  <calcPr calcId="145621"/>
</workbook>
</file>

<file path=xl/calcChain.xml><?xml version="1.0" encoding="utf-8"?>
<calcChain xmlns="http://schemas.openxmlformats.org/spreadsheetml/2006/main">
  <c r="J12" i="2" l="1"/>
  <c r="J13" i="2"/>
  <c r="J14" i="2"/>
  <c r="J15" i="2"/>
  <c r="I18" i="2"/>
  <c r="N18" i="2"/>
  <c r="D19" i="2"/>
  <c r="G19" i="2"/>
  <c r="J19" i="2"/>
  <c r="M19" i="2"/>
  <c r="D21" i="2"/>
  <c r="A22" i="2"/>
  <c r="D22" i="2"/>
  <c r="F22" i="2"/>
  <c r="J22" i="2"/>
  <c r="M22" i="2"/>
  <c r="M4" i="2"/>
  <c r="N11" i="1"/>
  <c r="K12" i="1"/>
  <c r="K13" i="1"/>
  <c r="K14" i="1"/>
  <c r="H17" i="1"/>
  <c r="N17" i="1"/>
  <c r="E18" i="1"/>
  <c r="G18" i="1"/>
  <c r="K18" i="1"/>
  <c r="M18" i="1"/>
  <c r="E20" i="1"/>
  <c r="G20" i="1"/>
  <c r="J20" i="1"/>
  <c r="K20" i="1"/>
  <c r="N3" i="1" s="1"/>
  <c r="K33" i="1"/>
  <c r="K34" i="1"/>
  <c r="K35" i="1"/>
  <c r="K36" i="1"/>
  <c r="J39" i="1"/>
  <c r="O39" i="1"/>
  <c r="E40" i="1"/>
  <c r="H40" i="1"/>
  <c r="K40" i="1"/>
  <c r="N40" i="1"/>
  <c r="E42" i="1"/>
  <c r="B43" i="1"/>
  <c r="E43" i="1"/>
  <c r="G43" i="1"/>
  <c r="K43" i="1"/>
  <c r="N43" i="1"/>
  <c r="N25" i="1" s="1"/>
  <c r="K58" i="1"/>
  <c r="K59" i="1"/>
  <c r="J62" i="1"/>
  <c r="E63" i="1"/>
  <c r="K65" i="1"/>
  <c r="E66" i="1"/>
  <c r="G68" i="1"/>
  <c r="G71" i="1"/>
  <c r="F74" i="1"/>
  <c r="N79" i="1"/>
  <c r="K88" i="1"/>
  <c r="K89" i="1"/>
  <c r="K90" i="1"/>
  <c r="E94" i="1"/>
  <c r="G94" i="1"/>
  <c r="I94" i="1"/>
  <c r="E97" i="1"/>
  <c r="G97" i="1"/>
  <c r="I97" i="1"/>
  <c r="E100" i="1"/>
  <c r="G100" i="1"/>
  <c r="E104" i="1"/>
  <c r="G104" i="1"/>
  <c r="E106" i="1"/>
  <c r="G106" i="1"/>
  <c r="E107" i="1"/>
  <c r="G107" i="1"/>
  <c r="E108" i="1"/>
  <c r="G108" i="1"/>
  <c r="M3" i="4"/>
  <c r="J12" i="4"/>
  <c r="J13" i="4"/>
  <c r="J14" i="4"/>
  <c r="D18" i="4"/>
  <c r="F18" i="4"/>
  <c r="H18" i="4"/>
  <c r="D21" i="4"/>
  <c r="F21" i="4"/>
  <c r="H21" i="4"/>
  <c r="D24" i="4"/>
  <c r="F24" i="4"/>
  <c r="D28" i="4"/>
  <c r="F28" i="4"/>
  <c r="D30" i="4"/>
  <c r="F30" i="4"/>
  <c r="D31" i="4"/>
  <c r="F31" i="4"/>
  <c r="D32" i="4"/>
  <c r="F32" i="4"/>
  <c r="F34" i="4" s="1"/>
  <c r="D33" i="4"/>
  <c r="J12" i="3"/>
  <c r="J13" i="3"/>
  <c r="J14" i="3"/>
  <c r="I17" i="3"/>
  <c r="D18" i="3"/>
  <c r="F18" i="3"/>
  <c r="J20" i="3"/>
  <c r="D21" i="3"/>
  <c r="F21" i="3"/>
  <c r="F23" i="3"/>
  <c r="D24" i="3"/>
  <c r="F26" i="3"/>
  <c r="D28" i="3"/>
  <c r="D29" i="3" s="1"/>
  <c r="J30" i="3" s="1"/>
  <c r="M3" i="3" s="1"/>
  <c r="E29" i="3"/>
  <c r="D30" i="3"/>
  <c r="G109" i="1" l="1"/>
  <c r="K51" i="1"/>
  <c r="K57" i="1" l="1"/>
  <c r="G63" i="1"/>
  <c r="G66" i="1"/>
  <c r="E69" i="1"/>
  <c r="E73" i="1"/>
  <c r="E74" i="1" l="1"/>
  <c r="K75" i="1" s="1"/>
  <c r="N48" i="1" s="1"/>
  <c r="E75" i="1"/>
</calcChain>
</file>

<file path=xl/sharedStrings.xml><?xml version="1.0" encoding="utf-8"?>
<sst xmlns="http://schemas.openxmlformats.org/spreadsheetml/2006/main" count="321" uniqueCount="91">
  <si>
    <t xml:space="preserve">    Juros Compostos considerando uma única aplicação com capitalização mensal</t>
  </si>
  <si>
    <t>%</t>
  </si>
  <si>
    <t>%  ao mês</t>
  </si>
  <si>
    <t>n</t>
  </si>
  <si>
    <t xml:space="preserve">n     </t>
  </si>
  <si>
    <t>M e Montante</t>
  </si>
  <si>
    <t>C é Capital inicial</t>
  </si>
  <si>
    <t>i é taxa unitátia</t>
  </si>
  <si>
    <t>C=</t>
  </si>
  <si>
    <t>n=</t>
  </si>
  <si>
    <t>meses</t>
  </si>
  <si>
    <t xml:space="preserve">Fórmula:  </t>
  </si>
  <si>
    <t xml:space="preserve">n        </t>
  </si>
  <si>
    <t xml:space="preserve">                           Cálculo do Montante</t>
  </si>
  <si>
    <t xml:space="preserve">   Preparação dos dados</t>
  </si>
  <si>
    <t xml:space="preserve">   M=C(1+i) </t>
  </si>
  <si>
    <t>M=</t>
  </si>
  <si>
    <t>x</t>
  </si>
  <si>
    <t>)</t>
  </si>
  <si>
    <t>/ 100</t>
  </si>
  <si>
    <t>=</t>
  </si>
  <si>
    <t>)=</t>
  </si>
  <si>
    <t xml:space="preserve"> Entre a taxa porcentual  mensal  i %=&gt;</t>
  </si>
  <si>
    <t xml:space="preserve"> Entre com o número de meses   n  =&gt;</t>
  </si>
  <si>
    <t>x (1 +</t>
  </si>
  <si>
    <t>i  =</t>
  </si>
  <si>
    <t xml:space="preserve">Taxa unitária  i   = </t>
  </si>
  <si>
    <t>x (</t>
  </si>
  <si>
    <t xml:space="preserve">  M=C(1+i) , onde</t>
  </si>
  <si>
    <t>1)</t>
  </si>
  <si>
    <t>2)</t>
  </si>
  <si>
    <t>3)</t>
  </si>
  <si>
    <t>4)</t>
  </si>
  <si>
    <t xml:space="preserve"> Obs.: Complete somente as células de fundo BRANCO.  Observe os cálculos e o resultado </t>
  </si>
  <si>
    <t>Cálculos para obtenção do Montante</t>
  </si>
  <si>
    <t xml:space="preserve"> Entre com o valor do Capital inicial  C =&gt;</t>
  </si>
  <si>
    <t xml:space="preserve">                           Cálculo do  Capital inicial</t>
  </si>
  <si>
    <t>C</t>
  </si>
  <si>
    <t xml:space="preserve"> Entre com o valor do Montante  M =&gt;</t>
  </si>
  <si>
    <t>= C</t>
  </si>
  <si>
    <t xml:space="preserve"> x  (  1  +</t>
  </si>
  <si>
    <t>=C</t>
  </si>
  <si>
    <r>
      <t xml:space="preserve">= </t>
    </r>
    <r>
      <rPr>
        <b/>
        <sz val="14"/>
        <color indexed="10"/>
        <rFont val="Times New Roman"/>
        <family val="1"/>
      </rPr>
      <t>C</t>
    </r>
  </si>
  <si>
    <r>
      <t xml:space="preserve">C </t>
    </r>
    <r>
      <rPr>
        <b/>
        <sz val="12"/>
        <color indexed="16"/>
        <rFont val="Times New Roman"/>
        <family val="1"/>
      </rPr>
      <t>=</t>
    </r>
  </si>
  <si>
    <r>
      <t xml:space="preserve">Resultado </t>
    </r>
    <r>
      <rPr>
        <sz val="12"/>
        <color indexed="10"/>
        <rFont val="Times New Roman"/>
        <family val="1"/>
      </rPr>
      <t>C</t>
    </r>
    <r>
      <rPr>
        <sz val="12"/>
        <color indexed="23"/>
        <rFont val="Times New Roman"/>
        <family val="1"/>
      </rPr>
      <t>=</t>
    </r>
  </si>
  <si>
    <t>5)</t>
  </si>
  <si>
    <t>6)</t>
  </si>
  <si>
    <t xml:space="preserve">   3)</t>
  </si>
  <si>
    <t xml:space="preserve">M=C(1+i) </t>
  </si>
  <si>
    <r>
      <t xml:space="preserve">1)                 </t>
    </r>
    <r>
      <rPr>
        <sz val="12"/>
        <color indexed="8"/>
        <rFont val="Times New Roman"/>
        <family val="1"/>
      </rPr>
      <t>n</t>
    </r>
  </si>
  <si>
    <t xml:space="preserve">   ) =</t>
  </si>
  <si>
    <t>x(</t>
  </si>
  <si>
    <t>/</t>
  </si>
  <si>
    <t xml:space="preserve">         n        </t>
  </si>
  <si>
    <t>n é o númro de meses</t>
  </si>
  <si>
    <t>n é o número de meses</t>
  </si>
  <si>
    <t xml:space="preserve">                           Cálculo da  Taxa Mensal de Juros Compostos</t>
  </si>
  <si>
    <t>i=</t>
  </si>
  <si>
    <t xml:space="preserve"> Entre com o  Capital inicial  =&gt;</t>
  </si>
  <si>
    <t>i</t>
  </si>
  <si>
    <r>
      <t xml:space="preserve">x </t>
    </r>
    <r>
      <rPr>
        <b/>
        <sz val="12"/>
        <color indexed="8"/>
        <rFont val="Times New Roman"/>
        <family val="1"/>
      </rPr>
      <t>(  1   +</t>
    </r>
  </si>
  <si>
    <t>=   (</t>
  </si>
  <si>
    <t>+</t>
  </si>
  <si>
    <t xml:space="preserve">    i  )</t>
  </si>
  <si>
    <r>
      <t xml:space="preserve">(  1  +  </t>
    </r>
    <r>
      <rPr>
        <b/>
        <sz val="14"/>
        <color indexed="57"/>
        <rFont val="Times New Roman"/>
        <family val="1"/>
      </rPr>
      <t>i</t>
    </r>
    <r>
      <rPr>
        <b/>
        <sz val="14"/>
        <rFont val="Times New Roman"/>
        <family val="1"/>
      </rPr>
      <t xml:space="preserve">  )</t>
    </r>
  </si>
  <si>
    <t>ª de cada  membro da iqualdade acima tem-se</t>
  </si>
  <si>
    <r>
      <t xml:space="preserve">ou  </t>
    </r>
    <r>
      <rPr>
        <sz val="14"/>
        <color indexed="57"/>
        <rFont val="Times New Roman"/>
        <family val="1"/>
      </rPr>
      <t xml:space="preserve">i </t>
    </r>
    <r>
      <rPr>
        <sz val="12"/>
        <rFont val="Times New Roman"/>
      </rPr>
      <t xml:space="preserve"> =</t>
    </r>
  </si>
  <si>
    <r>
      <t xml:space="preserve">5) </t>
    </r>
    <r>
      <rPr>
        <b/>
        <sz val="12"/>
        <rFont val="Times New Roman"/>
        <family val="1"/>
      </rPr>
      <t xml:space="preserve">Extraíndo -se a raíz </t>
    </r>
  </si>
  <si>
    <t>7)</t>
  </si>
  <si>
    <t>8)</t>
  </si>
  <si>
    <t>Cálculos para obtenção da taxa</t>
  </si>
  <si>
    <t xml:space="preserve">     n        </t>
  </si>
  <si>
    <t xml:space="preserve">                           Cálculo do número de meses</t>
  </si>
  <si>
    <t>Cálculos para obtenção do número de meses</t>
  </si>
  <si>
    <t>=   ( 1 +</t>
  </si>
  <si>
    <t>I é taxa unitátia</t>
  </si>
  <si>
    <t>i=I/100=</t>
  </si>
  <si>
    <t xml:space="preserve"> Entre com a taxa mensal I  =&gt;</t>
  </si>
  <si>
    <r>
      <t xml:space="preserve">ou  </t>
    </r>
    <r>
      <rPr>
        <sz val="14"/>
        <color indexed="57"/>
        <rFont val="Times New Roman"/>
        <family val="1"/>
      </rPr>
      <t xml:space="preserve">I </t>
    </r>
    <r>
      <rPr>
        <sz val="12"/>
        <rFont val="Times New Roman"/>
      </rPr>
      <t xml:space="preserve"> =</t>
    </r>
  </si>
  <si>
    <t xml:space="preserve"> Entre a taxa porcentual  mensal  I %=&gt;</t>
  </si>
  <si>
    <r>
      <t xml:space="preserve">5) </t>
    </r>
    <r>
      <rPr>
        <b/>
        <sz val="12"/>
        <rFont val="Times New Roman"/>
        <family val="1"/>
      </rPr>
      <t xml:space="preserve">Calculando-se o logaritmo dos dois lados da igualdade tem-se </t>
    </r>
  </si>
  <si>
    <t>log(</t>
  </si>
  <si>
    <r>
      <t xml:space="preserve">= </t>
    </r>
    <r>
      <rPr>
        <b/>
        <sz val="12"/>
        <color indexed="12"/>
        <rFont val="Times New Roman"/>
        <family val="1"/>
      </rPr>
      <t>n</t>
    </r>
    <r>
      <rPr>
        <b/>
        <sz val="12"/>
        <rFont val="Times New Roman"/>
        <family val="1"/>
      </rPr>
      <t>log(</t>
    </r>
  </si>
  <si>
    <r>
      <t xml:space="preserve">= </t>
    </r>
    <r>
      <rPr>
        <b/>
        <sz val="12"/>
        <color indexed="12"/>
        <rFont val="Times New Roman"/>
        <family val="1"/>
      </rPr>
      <t xml:space="preserve">n   </t>
    </r>
    <r>
      <rPr>
        <sz val="12"/>
        <rFont val="Times New Roman"/>
        <family val="1"/>
      </rPr>
      <t>x</t>
    </r>
  </si>
  <si>
    <t>) = log(</t>
  </si>
  <si>
    <t>9)</t>
  </si>
  <si>
    <t>10)</t>
  </si>
  <si>
    <t>11)</t>
  </si>
  <si>
    <r>
      <t xml:space="preserve">n   </t>
    </r>
    <r>
      <rPr>
        <b/>
        <sz val="12"/>
        <color indexed="8"/>
        <rFont val="Times New Roman"/>
        <family val="1"/>
      </rPr>
      <t xml:space="preserve">= </t>
    </r>
  </si>
  <si>
    <t>C =</t>
  </si>
  <si>
    <t>Juros Compostos considerando uma única aplicação com capitalização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</si>
</sst>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0" formatCode="_(&quot;R$&quot;* #,##0.00_);_(&quot;R$&quot;* \(#,##0.00\);_(&quot;R$&quot;* &quot;-&quot;??_);_(@_)"/>
    <numFmt numFmtId="171" formatCode="_(* #,##0.00_);_(* \(#,##0.00\);_(* &quot;-&quot;??_);_(@_)"/>
    <numFmt numFmtId="173" formatCode="_(* #,##0_);_(* \(#,##0\);_(* &quot;-&quot;??_);_(@_)"/>
    <numFmt numFmtId="177" formatCode="_(* #,##0.0000_);_(* \(#,##0.0000\);_(* &quot;-&quot;??_);_(@_)"/>
    <numFmt numFmtId="178" formatCode="_(* #,##0.00000_);_(* \(#,##0.00000\);_(* &quot;-&quot;??_);_(@_)"/>
    <numFmt numFmtId="181" formatCode="0.00_);\(0.00\)"/>
    <numFmt numFmtId="185" formatCode="0.0000_);\(0.0000\)"/>
    <numFmt numFmtId="186" formatCode="0.0_);\(0.0\)"/>
    <numFmt numFmtId="187" formatCode="0_);\(0\)"/>
    <numFmt numFmtId="193" formatCode="0.00000"/>
    <numFmt numFmtId="194" formatCode="0.00000_);\(0.00000\)"/>
    <numFmt numFmtId="195" formatCode="_(* #,##0.00000_);_(* \(#,##0.00000\);_(* &quot;-&quot;?????_);_(@_)"/>
    <numFmt numFmtId="199" formatCode="_(* #,##0.0_);_(* \(#,##0.0\);_(* &quot;-&quot;?????_);_(@_)"/>
  </numFmts>
  <fonts count="45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color indexed="12"/>
      <name val="Times New Roman"/>
      <family val="1"/>
    </font>
    <font>
      <b/>
      <sz val="16"/>
      <color indexed="57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sz val="14"/>
      <color indexed="12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12"/>
      <name val="Times New Roman"/>
      <family val="1"/>
    </font>
    <font>
      <b/>
      <sz val="14"/>
      <color indexed="55"/>
      <name val="Times New Roman"/>
      <family val="1"/>
    </font>
    <font>
      <b/>
      <sz val="12"/>
      <color indexed="55"/>
      <name val="Times New Roman"/>
      <family val="1"/>
    </font>
    <font>
      <sz val="12"/>
      <color indexed="55"/>
      <name val="Times New Roman"/>
      <family val="1"/>
    </font>
    <font>
      <b/>
      <sz val="16"/>
      <color indexed="55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4"/>
      <color indexed="57"/>
      <name val="Times New Roman"/>
      <family val="1"/>
    </font>
    <font>
      <sz val="12"/>
      <color indexed="57"/>
      <name val="Times New Roman"/>
      <family val="1"/>
    </font>
    <font>
      <b/>
      <sz val="12"/>
      <color indexed="57"/>
      <name val="Times New Roman"/>
      <family val="1"/>
    </font>
    <font>
      <b/>
      <sz val="12"/>
      <color indexed="18"/>
      <name val="Times New Roman"/>
      <family val="1"/>
    </font>
    <font>
      <b/>
      <sz val="12"/>
      <color indexed="10"/>
      <name val="Times New Roman"/>
      <family val="1"/>
    </font>
    <font>
      <sz val="12"/>
      <color indexed="23"/>
      <name val="Times New Roman"/>
      <family val="1"/>
    </font>
    <font>
      <b/>
      <sz val="12"/>
      <color indexed="17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57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16"/>
      <name val="Times New Roman"/>
      <family val="1"/>
    </font>
    <font>
      <b/>
      <sz val="14"/>
      <color indexed="16"/>
      <name val="Times New Roman"/>
      <family val="1"/>
    </font>
    <font>
      <sz val="10"/>
      <color indexed="23"/>
      <name val="Times New Roman"/>
      <family val="1"/>
    </font>
    <font>
      <b/>
      <sz val="10"/>
      <color indexed="17"/>
      <name val="Times New Roman"/>
      <family val="1"/>
    </font>
    <font>
      <sz val="14"/>
      <color indexed="57"/>
      <name val="Times New Roman"/>
      <family val="1"/>
    </font>
    <font>
      <b/>
      <sz val="11"/>
      <color indexed="57"/>
      <name val="Times New Roman"/>
      <family val="1"/>
    </font>
    <font>
      <b/>
      <sz val="12"/>
      <color indexed="60"/>
      <name val="Times New Roman"/>
      <family val="1"/>
    </font>
    <font>
      <sz val="14"/>
      <color indexed="8"/>
      <name val="Times New Roman"/>
      <family val="1"/>
    </font>
    <font>
      <sz val="12"/>
      <color theme="0"/>
      <name val="Arial Black"/>
      <family val="2"/>
    </font>
    <font>
      <b/>
      <sz val="16"/>
      <color theme="0"/>
      <name val="Arial Black"/>
      <family val="2"/>
    </font>
    <font>
      <b/>
      <sz val="12"/>
      <color theme="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499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3" borderId="0" xfId="0" applyFill="1"/>
    <xf numFmtId="0" fontId="0" fillId="3" borderId="0" xfId="0" applyFill="1" applyProtection="1">
      <protection locked="0"/>
    </xf>
    <xf numFmtId="0" fontId="3" fillId="3" borderId="0" xfId="0" quotePrefix="1" applyFont="1" applyFill="1" applyProtection="1">
      <protection locked="0"/>
    </xf>
    <xf numFmtId="0" fontId="3" fillId="2" borderId="0" xfId="0" quotePrefix="1" applyFont="1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quotePrefix="1" applyFont="1" applyFill="1" applyProtection="1">
      <protection locked="0"/>
    </xf>
    <xf numFmtId="0" fontId="0" fillId="2" borderId="0" xfId="0" quotePrefix="1" applyFill="1" applyProtection="1">
      <protection locked="0"/>
    </xf>
    <xf numFmtId="0" fontId="6" fillId="4" borderId="0" xfId="0" applyFont="1" applyFill="1" applyProtection="1">
      <protection locked="0"/>
    </xf>
    <xf numFmtId="0" fontId="7" fillId="2" borderId="0" xfId="0" quotePrefix="1" applyFont="1" applyFill="1" applyProtection="1">
      <protection locked="0"/>
    </xf>
    <xf numFmtId="0" fontId="8" fillId="2" borderId="0" xfId="0" quotePrefix="1" applyFont="1" applyFill="1" applyProtection="1">
      <protection locked="0"/>
    </xf>
    <xf numFmtId="0" fontId="0" fillId="2" borderId="1" xfId="0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8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Border="1" applyProtection="1">
      <protection locked="0"/>
    </xf>
    <xf numFmtId="0" fontId="10" fillId="2" borderId="0" xfId="0" quotePrefix="1" applyFont="1" applyFill="1" applyBorder="1" applyProtection="1">
      <protection locked="0"/>
    </xf>
    <xf numFmtId="0" fontId="8" fillId="2" borderId="0" xfId="0" quotePrefix="1" applyFont="1" applyFill="1" applyBorder="1" applyAlignment="1" applyProtection="1">
      <alignment horizontal="right"/>
      <protection locked="0"/>
    </xf>
    <xf numFmtId="0" fontId="10" fillId="2" borderId="0" xfId="0" quotePrefix="1" applyFont="1" applyFill="1" applyBorder="1" applyAlignment="1" applyProtection="1">
      <alignment horizontal="right"/>
      <protection locked="0"/>
    </xf>
    <xf numFmtId="0" fontId="7" fillId="2" borderId="0" xfId="0" quotePrefix="1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quotePrefix="1" applyFont="1" applyFill="1" applyBorder="1" applyProtection="1">
      <protection locked="0"/>
    </xf>
    <xf numFmtId="0" fontId="9" fillId="2" borderId="2" xfId="0" quotePrefix="1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right"/>
      <protection locked="0"/>
    </xf>
    <xf numFmtId="0" fontId="2" fillId="2" borderId="0" xfId="0" quotePrefix="1" applyFont="1" applyFill="1" applyBorder="1" applyProtection="1">
      <protection locked="0"/>
    </xf>
    <xf numFmtId="0" fontId="15" fillId="2" borderId="7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7" fillId="2" borderId="0" xfId="0" applyFont="1" applyFill="1" applyBorder="1" applyProtection="1">
      <protection locked="0"/>
    </xf>
    <xf numFmtId="0" fontId="17" fillId="2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17" fillId="3" borderId="0" xfId="0" applyFont="1" applyFill="1" applyProtection="1">
      <protection locked="0"/>
    </xf>
    <xf numFmtId="0" fontId="0" fillId="3" borderId="0" xfId="0" applyFill="1" applyBorder="1" applyProtection="1">
      <protection locked="0"/>
    </xf>
    <xf numFmtId="0" fontId="18" fillId="2" borderId="0" xfId="0" quotePrefix="1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173" fontId="14" fillId="2" borderId="0" xfId="0" quotePrefix="1" applyNumberFormat="1" applyFont="1" applyFill="1" applyBorder="1" applyAlignment="1" applyProtection="1">
      <alignment horizontal="left"/>
      <protection locked="0"/>
    </xf>
    <xf numFmtId="0" fontId="9" fillId="2" borderId="5" xfId="0" applyFont="1" applyFill="1" applyBorder="1" applyProtection="1">
      <protection locked="0"/>
    </xf>
    <xf numFmtId="0" fontId="2" fillId="2" borderId="8" xfId="0" quotePrefix="1" applyFont="1" applyFill="1" applyBorder="1" applyAlignment="1" applyProtection="1">
      <alignment horizontal="right"/>
      <protection locked="0"/>
    </xf>
    <xf numFmtId="0" fontId="9" fillId="2" borderId="4" xfId="0" quotePrefix="1" applyFont="1" applyFill="1" applyBorder="1" applyProtection="1">
      <protection locked="0"/>
    </xf>
    <xf numFmtId="0" fontId="9" fillId="2" borderId="6" xfId="0" quotePrefix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0" xfId="0" quotePrefix="1" applyFont="1" applyFill="1" applyBorder="1" applyAlignment="1" applyProtection="1">
      <alignment horizontal="right"/>
      <protection locked="0"/>
    </xf>
    <xf numFmtId="170" fontId="25" fillId="4" borderId="11" xfId="1" applyFont="1" applyFill="1" applyBorder="1" applyProtection="1">
      <protection locked="0"/>
    </xf>
    <xf numFmtId="0" fontId="23" fillId="4" borderId="11" xfId="0" quotePrefix="1" applyFont="1" applyFill="1" applyBorder="1" applyProtection="1">
      <protection locked="0"/>
    </xf>
    <xf numFmtId="173" fontId="20" fillId="4" borderId="11" xfId="2" applyNumberFormat="1" applyFont="1" applyFill="1" applyBorder="1" applyProtection="1">
      <protection locked="0"/>
    </xf>
    <xf numFmtId="1" fontId="20" fillId="2" borderId="8" xfId="0" applyNumberFormat="1" applyFont="1" applyFill="1" applyBorder="1" applyAlignment="1" applyProtection="1">
      <alignment horizontal="left"/>
      <protection locked="0"/>
    </xf>
    <xf numFmtId="0" fontId="2" fillId="2" borderId="9" xfId="0" quotePrefix="1" applyFont="1" applyFill="1" applyBorder="1" applyProtection="1">
      <protection locked="0"/>
    </xf>
    <xf numFmtId="0" fontId="2" fillId="2" borderId="9" xfId="0" quotePrefix="1" applyFont="1" applyFill="1" applyBorder="1" applyAlignment="1" applyProtection="1">
      <alignment horizontal="center"/>
      <protection locked="0"/>
    </xf>
    <xf numFmtId="0" fontId="17" fillId="2" borderId="7" xfId="0" applyFont="1" applyFill="1" applyBorder="1" applyProtection="1">
      <protection locked="0"/>
    </xf>
    <xf numFmtId="173" fontId="25" fillId="2" borderId="5" xfId="2" quotePrefix="1" applyNumberFormat="1" applyFont="1" applyFill="1" applyBorder="1" applyProtection="1">
      <protection locked="0"/>
    </xf>
    <xf numFmtId="0" fontId="2" fillId="2" borderId="5" xfId="0" quotePrefix="1" applyFont="1" applyFill="1" applyBorder="1" applyProtection="1">
      <protection locked="0"/>
    </xf>
    <xf numFmtId="0" fontId="23" fillId="2" borderId="5" xfId="0" quotePrefix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7" fillId="2" borderId="5" xfId="0" applyFont="1" applyFill="1" applyBorder="1" applyAlignment="1" applyProtection="1">
      <alignment horizont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0" fontId="15" fillId="3" borderId="0" xfId="0" applyFont="1" applyFill="1" applyBorder="1" applyProtection="1">
      <protection locked="0"/>
    </xf>
    <xf numFmtId="0" fontId="17" fillId="4" borderId="0" xfId="0" quotePrefix="1" applyFont="1" applyFill="1" applyProtection="1">
      <protection locked="0"/>
    </xf>
    <xf numFmtId="0" fontId="19" fillId="4" borderId="0" xfId="0" applyFont="1" applyFill="1" applyProtection="1">
      <protection locked="0"/>
    </xf>
    <xf numFmtId="0" fontId="28" fillId="2" borderId="0" xfId="0" quotePrefix="1" applyFont="1" applyFill="1" applyProtection="1">
      <protection locked="0"/>
    </xf>
    <xf numFmtId="0" fontId="29" fillId="2" borderId="0" xfId="0" applyFont="1" applyFill="1" applyProtection="1">
      <protection locked="0"/>
    </xf>
    <xf numFmtId="0" fontId="30" fillId="2" borderId="0" xfId="0" quotePrefix="1" applyFont="1" applyFill="1" applyProtection="1">
      <protection locked="0"/>
    </xf>
    <xf numFmtId="0" fontId="31" fillId="2" borderId="0" xfId="0" quotePrefix="1" applyFont="1" applyFill="1" applyBorder="1" applyProtection="1">
      <protection locked="0"/>
    </xf>
    <xf numFmtId="0" fontId="32" fillId="2" borderId="0" xfId="0" quotePrefix="1" applyFont="1" applyFill="1" applyProtection="1">
      <protection locked="0"/>
    </xf>
    <xf numFmtId="170" fontId="5" fillId="4" borderId="11" xfId="1" applyFont="1" applyFill="1" applyBorder="1" applyProtection="1">
      <protection locked="0"/>
    </xf>
    <xf numFmtId="171" fontId="33" fillId="3" borderId="0" xfId="0" applyNumberFormat="1" applyFont="1" applyFill="1" applyProtection="1">
      <protection locked="0"/>
    </xf>
    <xf numFmtId="173" fontId="25" fillId="2" borderId="5" xfId="2" quotePrefix="1" applyNumberFormat="1" applyFont="1" applyFill="1" applyBorder="1" applyAlignment="1" applyProtection="1">
      <alignment horizontal="right"/>
      <protection locked="0"/>
    </xf>
    <xf numFmtId="181" fontId="2" fillId="2" borderId="4" xfId="2" quotePrefix="1" applyNumberFormat="1" applyFont="1" applyFill="1" applyBorder="1" applyAlignment="1" applyProtection="1">
      <alignment horizontal="right"/>
      <protection locked="0"/>
    </xf>
    <xf numFmtId="181" fontId="2" fillId="2" borderId="0" xfId="2" quotePrefix="1" applyNumberFormat="1" applyFont="1" applyFill="1" applyBorder="1" applyAlignment="1" applyProtection="1">
      <alignment horizontal="right"/>
      <protection locked="0"/>
    </xf>
    <xf numFmtId="1" fontId="20" fillId="2" borderId="0" xfId="0" applyNumberFormat="1" applyFont="1" applyFill="1" applyBorder="1" applyAlignment="1" applyProtection="1">
      <alignment horizontal="left"/>
      <protection locked="0"/>
    </xf>
    <xf numFmtId="173" fontId="25" fillId="2" borderId="0" xfId="2" quotePrefix="1" applyNumberFormat="1" applyFont="1" applyFill="1" applyBorder="1" applyProtection="1">
      <protection locked="0"/>
    </xf>
    <xf numFmtId="0" fontId="27" fillId="2" borderId="0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Protection="1">
      <protection locked="0"/>
    </xf>
    <xf numFmtId="181" fontId="2" fillId="2" borderId="5" xfId="2" quotePrefix="1" applyNumberFormat="1" applyFont="1" applyFill="1" applyBorder="1" applyAlignment="1" applyProtection="1">
      <alignment horizontal="right"/>
      <protection locked="0"/>
    </xf>
    <xf numFmtId="181" fontId="2" fillId="2" borderId="0" xfId="2" applyNumberFormat="1" applyFont="1" applyFill="1" applyBorder="1" applyAlignment="1" applyProtection="1">
      <alignment horizontal="right"/>
      <protection locked="0"/>
    </xf>
    <xf numFmtId="173" fontId="13" fillId="2" borderId="0" xfId="2" quotePrefix="1" applyNumberFormat="1" applyFont="1" applyFill="1" applyBorder="1" applyAlignment="1" applyProtection="1">
      <alignment horizontal="right"/>
      <protection locked="0"/>
    </xf>
    <xf numFmtId="0" fontId="2" fillId="2" borderId="0" xfId="0" quotePrefix="1" applyFont="1" applyFill="1" applyBorder="1" applyAlignment="1" applyProtection="1">
      <alignment horizontal="center"/>
      <protection locked="0"/>
    </xf>
    <xf numFmtId="173" fontId="20" fillId="2" borderId="0" xfId="0" applyNumberFormat="1" applyFont="1" applyFill="1" applyAlignment="1" applyProtection="1">
      <alignment horizontal="center"/>
      <protection locked="0"/>
    </xf>
    <xf numFmtId="0" fontId="23" fillId="2" borderId="0" xfId="0" quotePrefix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173" fontId="20" fillId="2" borderId="8" xfId="0" applyNumberFormat="1" applyFont="1" applyFill="1" applyBorder="1" applyAlignment="1" applyProtection="1">
      <alignment horizontal="center"/>
      <protection locked="0"/>
    </xf>
    <xf numFmtId="0" fontId="27" fillId="2" borderId="6" xfId="0" applyFont="1" applyFill="1" applyBorder="1" applyAlignment="1" applyProtection="1">
      <alignment horizontal="center"/>
      <protection locked="0"/>
    </xf>
    <xf numFmtId="0" fontId="25" fillId="2" borderId="0" xfId="0" quotePrefix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35" fillId="2" borderId="5" xfId="0" quotePrefix="1" applyFont="1" applyFill="1" applyBorder="1" applyProtection="1">
      <protection locked="0"/>
    </xf>
    <xf numFmtId="181" fontId="2" fillId="2" borderId="12" xfId="2" quotePrefix="1" applyNumberFormat="1" applyFont="1" applyFill="1" applyBorder="1" applyAlignment="1" applyProtection="1">
      <alignment horizontal="right"/>
      <protection locked="0"/>
    </xf>
    <xf numFmtId="0" fontId="25" fillId="2" borderId="0" xfId="0" applyFont="1" applyFill="1" applyBorder="1" applyProtection="1">
      <protection locked="0"/>
    </xf>
    <xf numFmtId="0" fontId="25" fillId="2" borderId="13" xfId="0" applyFont="1" applyFill="1" applyBorder="1" applyProtection="1">
      <protection locked="0"/>
    </xf>
    <xf numFmtId="181" fontId="25" fillId="2" borderId="14" xfId="2" quotePrefix="1" applyNumberFormat="1" applyFont="1" applyFill="1" applyBorder="1" applyAlignment="1" applyProtection="1">
      <alignment horizontal="right"/>
      <protection locked="0"/>
    </xf>
    <xf numFmtId="181" fontId="33" fillId="3" borderId="0" xfId="0" applyNumberFormat="1" applyFont="1" applyFill="1" applyProtection="1">
      <protection locked="0"/>
    </xf>
    <xf numFmtId="173" fontId="8" fillId="2" borderId="0" xfId="0" applyNumberFormat="1" applyFont="1" applyFill="1" applyBorder="1" applyProtection="1">
      <protection locked="0"/>
    </xf>
    <xf numFmtId="1" fontId="20" fillId="2" borderId="8" xfId="0" quotePrefix="1" applyNumberFormat="1" applyFont="1" applyFill="1" applyBorder="1" applyAlignment="1" applyProtection="1">
      <alignment horizontal="left"/>
      <protection locked="0"/>
    </xf>
    <xf numFmtId="1" fontId="16" fillId="2" borderId="7" xfId="0" quotePrefix="1" applyNumberFormat="1" applyFont="1" applyFill="1" applyBorder="1" applyAlignment="1" applyProtection="1">
      <alignment horizontal="left"/>
      <protection locked="0"/>
    </xf>
    <xf numFmtId="2" fontId="23" fillId="2" borderId="0" xfId="0" applyNumberFormat="1" applyFont="1" applyFill="1" applyProtection="1">
      <protection locked="0"/>
    </xf>
    <xf numFmtId="2" fontId="23" fillId="4" borderId="11" xfId="0" quotePrefix="1" applyNumberFormat="1" applyFont="1" applyFill="1" applyBorder="1" applyProtection="1">
      <protection locked="0"/>
    </xf>
    <xf numFmtId="0" fontId="2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177" fontId="27" fillId="2" borderId="10" xfId="2" quotePrefix="1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Protection="1">
      <protection locked="0"/>
    </xf>
    <xf numFmtId="0" fontId="5" fillId="2" borderId="1" xfId="0" quotePrefix="1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Protection="1">
      <protection locked="0"/>
    </xf>
    <xf numFmtId="0" fontId="21" fillId="2" borderId="0" xfId="0" applyFont="1" applyFill="1" applyBorder="1" applyProtection="1">
      <protection locked="0"/>
    </xf>
    <xf numFmtId="0" fontId="21" fillId="2" borderId="2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181" fontId="22" fillId="3" borderId="0" xfId="0" applyNumberFormat="1" applyFont="1" applyFill="1" applyProtection="1">
      <protection locked="0"/>
    </xf>
    <xf numFmtId="170" fontId="25" fillId="4" borderId="11" xfId="1" quotePrefix="1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170" fontId="25" fillId="2" borderId="0" xfId="0" applyNumberFormat="1" applyFont="1" applyFill="1" applyBorder="1" applyProtection="1">
      <protection locked="0"/>
    </xf>
    <xf numFmtId="173" fontId="5" fillId="2" borderId="5" xfId="2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right"/>
      <protection locked="0"/>
    </xf>
    <xf numFmtId="173" fontId="5" fillId="2" borderId="0" xfId="2" applyNumberFormat="1" applyFont="1" applyFill="1" applyBorder="1" applyAlignment="1" applyProtection="1">
      <alignment horizontal="right"/>
      <protection locked="0"/>
    </xf>
    <xf numFmtId="181" fontId="25" fillId="2" borderId="0" xfId="2" quotePrefix="1" applyNumberFormat="1" applyFont="1" applyFill="1" applyBorder="1" applyAlignment="1" applyProtection="1">
      <alignment horizontal="right"/>
      <protection locked="0"/>
    </xf>
    <xf numFmtId="181" fontId="25" fillId="2" borderId="5" xfId="2" quotePrefix="1" applyNumberFormat="1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1" fontId="20" fillId="2" borderId="1" xfId="0" quotePrefix="1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35" fillId="2" borderId="0" xfId="0" quotePrefix="1" applyFont="1" applyFill="1" applyBorder="1" applyProtection="1">
      <protection locked="0"/>
    </xf>
    <xf numFmtId="181" fontId="2" fillId="2" borderId="0" xfId="2" quotePrefix="1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left"/>
      <protection locked="0"/>
    </xf>
    <xf numFmtId="0" fontId="2" fillId="2" borderId="0" xfId="0" quotePrefix="1" applyFont="1" applyFill="1" applyBorder="1" applyAlignment="1" applyProtection="1">
      <alignment horizontal="left"/>
      <protection locked="0"/>
    </xf>
    <xf numFmtId="187" fontId="20" fillId="2" borderId="0" xfId="2" quotePrefix="1" applyNumberFormat="1" applyFont="1" applyFill="1" applyBorder="1" applyAlignment="1" applyProtection="1">
      <alignment horizontal="center"/>
      <protection locked="0"/>
    </xf>
    <xf numFmtId="181" fontId="2" fillId="2" borderId="0" xfId="2" quotePrefix="1" applyNumberFormat="1" applyFont="1" applyFill="1" applyBorder="1" applyAlignment="1" applyProtection="1">
      <protection locked="0"/>
    </xf>
    <xf numFmtId="171" fontId="13" fillId="2" borderId="0" xfId="2" quotePrefix="1" applyNumberFormat="1" applyFont="1" applyFill="1" applyBorder="1" applyAlignment="1" applyProtection="1">
      <protection locked="0"/>
    </xf>
    <xf numFmtId="181" fontId="9" fillId="2" borderId="0" xfId="2" applyNumberFormat="1" applyFont="1" applyFill="1" applyBorder="1" applyAlignment="1" applyProtection="1">
      <alignment horizontal="left"/>
      <protection locked="0"/>
    </xf>
    <xf numFmtId="178" fontId="5" fillId="2" borderId="0" xfId="2" applyNumberFormat="1" applyFont="1" applyFill="1" applyBorder="1" applyAlignment="1" applyProtection="1">
      <alignment horizontal="center"/>
      <protection locked="0"/>
    </xf>
    <xf numFmtId="173" fontId="20" fillId="2" borderId="1" xfId="0" applyNumberFormat="1" applyFont="1" applyFill="1" applyBorder="1" applyAlignment="1" applyProtection="1">
      <alignment horizontal="center"/>
      <protection locked="0"/>
    </xf>
    <xf numFmtId="173" fontId="20" fillId="2" borderId="1" xfId="0" applyNumberFormat="1" applyFont="1" applyFill="1" applyBorder="1" applyAlignment="1" applyProtection="1">
      <protection locked="0"/>
    </xf>
    <xf numFmtId="181" fontId="9" fillId="2" borderId="5" xfId="2" applyNumberFormat="1" applyFont="1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73" fontId="20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193" fontId="2" fillId="2" borderId="9" xfId="0" applyNumberFormat="1" applyFont="1" applyFill="1" applyBorder="1" applyProtection="1">
      <protection locked="0"/>
    </xf>
    <xf numFmtId="0" fontId="2" fillId="2" borderId="9" xfId="0" quotePrefix="1" applyFont="1" applyFill="1" applyBorder="1" applyAlignment="1" applyProtection="1">
      <alignment horizontal="left"/>
      <protection locked="0"/>
    </xf>
    <xf numFmtId="173" fontId="5" fillId="2" borderId="1" xfId="2" applyNumberFormat="1" applyFont="1" applyFill="1" applyBorder="1" applyAlignment="1" applyProtection="1">
      <alignment horizontal="right"/>
      <protection locked="0"/>
    </xf>
    <xf numFmtId="181" fontId="25" fillId="2" borderId="1" xfId="2" quotePrefix="1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87" fontId="20" fillId="2" borderId="8" xfId="2" quotePrefix="1" applyNumberFormat="1" applyFont="1" applyFill="1" applyBorder="1" applyAlignment="1" applyProtection="1">
      <alignment horizontal="center"/>
      <protection locked="0"/>
    </xf>
    <xf numFmtId="181" fontId="2" fillId="2" borderId="5" xfId="2" quotePrefix="1" applyNumberFormat="1" applyFont="1" applyFill="1" applyBorder="1" applyAlignment="1" applyProtection="1">
      <alignment horizontal="center"/>
      <protection locked="0"/>
    </xf>
    <xf numFmtId="171" fontId="13" fillId="2" borderId="5" xfId="2" quotePrefix="1" applyNumberFormat="1" applyFont="1" applyFill="1" applyBorder="1" applyAlignment="1" applyProtection="1">
      <protection locked="0"/>
    </xf>
    <xf numFmtId="0" fontId="2" fillId="2" borderId="5" xfId="0" quotePrefix="1" applyFont="1" applyFill="1" applyBorder="1" applyAlignment="1" applyProtection="1">
      <alignment horizontal="center"/>
      <protection locked="0"/>
    </xf>
    <xf numFmtId="0" fontId="2" fillId="2" borderId="5" xfId="0" quotePrefix="1" applyFont="1" applyFill="1" applyBorder="1" applyAlignment="1" applyProtection="1">
      <alignment horizontal="left"/>
      <protection locked="0"/>
    </xf>
    <xf numFmtId="0" fontId="21" fillId="2" borderId="6" xfId="0" applyFont="1" applyFill="1" applyBorder="1" applyAlignment="1" applyProtection="1">
      <alignment horizontal="left"/>
      <protection locked="0"/>
    </xf>
    <xf numFmtId="1" fontId="16" fillId="2" borderId="8" xfId="0" quotePrefix="1" applyNumberFormat="1" applyFont="1" applyFill="1" applyBorder="1" applyAlignment="1" applyProtection="1">
      <alignment horizontal="left"/>
      <protection locked="0"/>
    </xf>
    <xf numFmtId="181" fontId="2" fillId="2" borderId="6" xfId="2" quotePrefix="1" applyNumberFormat="1" applyFont="1" applyFill="1" applyBorder="1" applyAlignment="1" applyProtection="1">
      <alignment horizontal="right"/>
      <protection locked="0"/>
    </xf>
    <xf numFmtId="181" fontId="2" fillId="2" borderId="1" xfId="2" quotePrefix="1" applyNumberFormat="1" applyFont="1" applyFill="1" applyBorder="1" applyAlignment="1" applyProtection="1">
      <alignment horizontal="right"/>
      <protection locked="0"/>
    </xf>
    <xf numFmtId="181" fontId="2" fillId="2" borderId="5" xfId="2" quotePrefix="1" applyNumberFormat="1" applyFont="1" applyFill="1" applyBorder="1" applyAlignment="1" applyProtection="1">
      <protection locked="0"/>
    </xf>
    <xf numFmtId="0" fontId="17" fillId="2" borderId="1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178" fontId="5" fillId="2" borderId="5" xfId="2" applyNumberFormat="1" applyFont="1" applyFill="1" applyBorder="1" applyAlignment="1" applyProtection="1">
      <alignment horizontal="center"/>
      <protection locked="0"/>
    </xf>
    <xf numFmtId="0" fontId="25" fillId="2" borderId="5" xfId="0" quotePrefix="1" applyFont="1" applyFill="1" applyBorder="1" applyAlignment="1" applyProtection="1">
      <alignment horizontal="center"/>
      <protection locked="0"/>
    </xf>
    <xf numFmtId="187" fontId="20" fillId="2" borderId="6" xfId="2" quotePrefix="1" applyNumberFormat="1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Protection="1">
      <protection locked="0"/>
    </xf>
    <xf numFmtId="0" fontId="0" fillId="2" borderId="9" xfId="0" quotePrefix="1" applyFill="1" applyBorder="1" applyProtection="1">
      <protection locked="0"/>
    </xf>
    <xf numFmtId="0" fontId="0" fillId="2" borderId="9" xfId="0" quotePrefix="1" applyFill="1" applyBorder="1" applyAlignment="1" applyProtection="1">
      <alignment horizontal="center"/>
      <protection locked="0"/>
    </xf>
    <xf numFmtId="0" fontId="9" fillId="2" borderId="9" xfId="0" quotePrefix="1" applyFont="1" applyFill="1" applyBorder="1" applyProtection="1">
      <protection locked="0"/>
    </xf>
    <xf numFmtId="0" fontId="16" fillId="2" borderId="12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right"/>
      <protection locked="0"/>
    </xf>
    <xf numFmtId="178" fontId="2" fillId="2" borderId="9" xfId="0" applyNumberFormat="1" applyFont="1" applyFill="1" applyBorder="1" applyProtection="1">
      <protection locked="0"/>
    </xf>
    <xf numFmtId="181" fontId="9" fillId="2" borderId="9" xfId="2" applyNumberFormat="1" applyFont="1" applyFill="1" applyBorder="1" applyAlignment="1" applyProtection="1">
      <alignment horizontal="left"/>
      <protection locked="0"/>
    </xf>
    <xf numFmtId="194" fontId="2" fillId="2" borderId="1" xfId="2" applyNumberFormat="1" applyFont="1" applyFill="1" applyBorder="1" applyAlignment="1" applyProtection="1">
      <alignment horizontal="right"/>
      <protection locked="0"/>
    </xf>
    <xf numFmtId="0" fontId="9" fillId="2" borderId="1" xfId="0" quotePrefix="1" applyFont="1" applyFill="1" applyBorder="1" applyProtection="1">
      <protection locked="0"/>
    </xf>
    <xf numFmtId="173" fontId="2" fillId="2" borderId="1" xfId="0" applyNumberFormat="1" applyFont="1" applyFill="1" applyBorder="1" applyAlignment="1" applyProtection="1">
      <alignment horizontal="center"/>
      <protection locked="0"/>
    </xf>
    <xf numFmtId="0" fontId="38" fillId="2" borderId="1" xfId="0" applyFont="1" applyFill="1" applyBorder="1" applyProtection="1">
      <protection locked="0"/>
    </xf>
    <xf numFmtId="0" fontId="17" fillId="2" borderId="9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7" fillId="2" borderId="15" xfId="0" applyFont="1" applyFill="1" applyBorder="1" applyProtection="1">
      <protection locked="0"/>
    </xf>
    <xf numFmtId="195" fontId="2" fillId="2" borderId="15" xfId="0" applyNumberFormat="1" applyFont="1" applyFill="1" applyBorder="1" applyProtection="1">
      <protection locked="0"/>
    </xf>
    <xf numFmtId="0" fontId="0" fillId="2" borderId="15" xfId="0" quotePrefix="1" applyFill="1" applyBorder="1" applyProtection="1">
      <protection locked="0"/>
    </xf>
    <xf numFmtId="0" fontId="38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22" fillId="2" borderId="14" xfId="0" applyFont="1" applyFill="1" applyBorder="1" applyProtection="1">
      <protection locked="0"/>
    </xf>
    <xf numFmtId="0" fontId="16" fillId="3" borderId="0" xfId="0" applyFont="1" applyFill="1" applyAlignment="1" applyProtection="1">
      <alignment horizontal="center"/>
      <protection locked="0"/>
    </xf>
    <xf numFmtId="171" fontId="22" fillId="3" borderId="0" xfId="0" applyNumberFormat="1" applyFont="1" applyFill="1" applyProtection="1">
      <protection locked="0"/>
    </xf>
    <xf numFmtId="0" fontId="30" fillId="2" borderId="0" xfId="0" quotePrefix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2" borderId="1" xfId="0" quotePrefix="1" applyFont="1" applyFill="1" applyBorder="1" applyAlignment="1" applyProtection="1">
      <alignment horizontal="left"/>
      <protection locked="0"/>
    </xf>
    <xf numFmtId="171" fontId="23" fillId="4" borderId="11" xfId="2" applyNumberFormat="1" applyFont="1" applyFill="1" applyBorder="1" applyProtection="1">
      <protection locked="0"/>
    </xf>
    <xf numFmtId="0" fontId="38" fillId="2" borderId="0" xfId="0" applyFont="1" applyFill="1" applyBorder="1" applyAlignment="1" applyProtection="1">
      <alignment horizontal="right"/>
      <protection locked="0"/>
    </xf>
    <xf numFmtId="1" fontId="20" fillId="2" borderId="1" xfId="0" applyNumberFormat="1" applyFont="1" applyFill="1" applyBorder="1" applyAlignment="1" applyProtection="1">
      <alignment horizontal="right"/>
      <protection locked="0"/>
    </xf>
    <xf numFmtId="187" fontId="20" fillId="2" borderId="8" xfId="2" applyNumberFormat="1" applyFont="1" applyFill="1" applyBorder="1" applyAlignment="1" applyProtection="1">
      <alignment horizontal="center"/>
      <protection locked="0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1" fontId="21" fillId="2" borderId="6" xfId="0" applyNumberFormat="1" applyFont="1" applyFill="1" applyBorder="1" applyAlignment="1" applyProtection="1">
      <protection locked="0"/>
    </xf>
    <xf numFmtId="177" fontId="21" fillId="2" borderId="0" xfId="0" quotePrefix="1" applyNumberFormat="1" applyFont="1" applyFill="1" applyBorder="1" applyAlignment="1" applyProtection="1">
      <alignment horizontal="left"/>
      <protection locked="0"/>
    </xf>
    <xf numFmtId="185" fontId="21" fillId="2" borderId="5" xfId="2" applyNumberFormat="1" applyFont="1" applyFill="1" applyBorder="1" applyAlignment="1" applyProtection="1">
      <alignment horizontal="left"/>
      <protection locked="0"/>
    </xf>
    <xf numFmtId="177" fontId="39" fillId="2" borderId="5" xfId="0" applyNumberFormat="1" applyFont="1" applyFill="1" applyBorder="1" applyAlignment="1" applyProtection="1">
      <alignment horizontal="left"/>
      <protection locked="0"/>
    </xf>
    <xf numFmtId="177" fontId="39" fillId="2" borderId="5" xfId="0" applyNumberFormat="1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185" fontId="27" fillId="2" borderId="0" xfId="2" applyNumberFormat="1" applyFont="1" applyFill="1" applyBorder="1" applyAlignment="1" applyProtection="1">
      <alignment horizontal="center"/>
      <protection locked="0"/>
    </xf>
    <xf numFmtId="178" fontId="40" fillId="2" borderId="5" xfId="2" applyNumberFormat="1" applyFont="1" applyFill="1" applyBorder="1" applyAlignment="1" applyProtection="1">
      <alignment horizontal="center"/>
      <protection locked="0"/>
    </xf>
    <xf numFmtId="195" fontId="34" fillId="2" borderId="0" xfId="0" applyNumberFormat="1" applyFont="1" applyFill="1" applyBorder="1" applyProtection="1">
      <protection locked="0"/>
    </xf>
    <xf numFmtId="0" fontId="19" fillId="2" borderId="0" xfId="0" quotePrefix="1" applyFont="1" applyFill="1" applyBorder="1" applyAlignment="1" applyProtection="1">
      <alignment horizontal="right"/>
      <protection locked="0"/>
    </xf>
    <xf numFmtId="0" fontId="2" fillId="2" borderId="10" xfId="0" quotePrefix="1" applyFont="1" applyFill="1" applyBorder="1" applyAlignment="1" applyProtection="1">
      <alignment horizontal="left"/>
      <protection locked="0"/>
    </xf>
    <xf numFmtId="178" fontId="40" fillId="2" borderId="0" xfId="0" applyNumberFormat="1" applyFont="1" applyFill="1" applyBorder="1" applyAlignment="1" applyProtection="1">
      <alignment horizontal="center"/>
      <protection locked="0"/>
    </xf>
    <xf numFmtId="199" fontId="20" fillId="2" borderId="0" xfId="0" applyNumberFormat="1" applyFont="1" applyFill="1" applyProtection="1">
      <protection locked="0"/>
    </xf>
    <xf numFmtId="194" fontId="34" fillId="2" borderId="9" xfId="2" applyNumberFormat="1" applyFont="1" applyFill="1" applyBorder="1" applyAlignment="1" applyProtection="1">
      <alignment horizontal="right"/>
      <protection locked="0"/>
    </xf>
    <xf numFmtId="185" fontId="27" fillId="2" borderId="9" xfId="2" applyNumberFormat="1" applyFont="1" applyFill="1" applyBorder="1" applyAlignment="1" applyProtection="1">
      <alignment horizontal="center"/>
      <protection locked="0"/>
    </xf>
    <xf numFmtId="0" fontId="41" fillId="2" borderId="9" xfId="0" applyFont="1" applyFill="1" applyBorder="1" applyProtection="1">
      <protection locked="0"/>
    </xf>
    <xf numFmtId="195" fontId="34" fillId="2" borderId="9" xfId="0" applyNumberFormat="1" applyFont="1" applyFill="1" applyBorder="1" applyProtection="1">
      <protection locked="0"/>
    </xf>
    <xf numFmtId="0" fontId="20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horizontal="right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186" fontId="20" fillId="2" borderId="9" xfId="2" applyNumberFormat="1" applyFont="1" applyFill="1" applyBorder="1" applyAlignment="1" applyProtection="1">
      <alignment horizontal="center"/>
      <protection locked="0"/>
    </xf>
    <xf numFmtId="0" fontId="31" fillId="2" borderId="0" xfId="0" quotePrefix="1" applyFont="1" applyFill="1" applyBorder="1" applyAlignment="1" applyProtection="1">
      <alignment horizontal="center"/>
      <protection locked="0"/>
    </xf>
    <xf numFmtId="0" fontId="30" fillId="2" borderId="0" xfId="0" quotePrefix="1" applyFont="1" applyFill="1" applyBorder="1" applyAlignment="1" applyProtection="1">
      <alignment horizontal="center"/>
      <protection locked="0"/>
    </xf>
    <xf numFmtId="0" fontId="0" fillId="5" borderId="0" xfId="0" applyFill="1" applyBorder="1" applyProtection="1">
      <protection locked="0"/>
    </xf>
    <xf numFmtId="0" fontId="3" fillId="7" borderId="0" xfId="0" quotePrefix="1" applyFont="1" applyFill="1" applyAlignment="1" applyProtection="1">
      <protection locked="0"/>
    </xf>
    <xf numFmtId="0" fontId="19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17" fillId="7" borderId="0" xfId="0" applyFont="1" applyFill="1" applyProtection="1">
      <protection locked="0"/>
    </xf>
    <xf numFmtId="0" fontId="0" fillId="7" borderId="0" xfId="0" applyFill="1" applyBorder="1" applyProtection="1">
      <protection locked="0"/>
    </xf>
    <xf numFmtId="0" fontId="10" fillId="7" borderId="0" xfId="0" quotePrefix="1" applyFont="1" applyFill="1" applyBorder="1" applyProtection="1">
      <protection locked="0"/>
    </xf>
    <xf numFmtId="0" fontId="9" fillId="7" borderId="0" xfId="0" quotePrefix="1" applyFont="1" applyFill="1" applyBorder="1" applyProtection="1">
      <protection locked="0"/>
    </xf>
    <xf numFmtId="0" fontId="27" fillId="7" borderId="0" xfId="0" applyFont="1" applyFill="1" applyBorder="1" applyAlignment="1" applyProtection="1">
      <alignment horizontal="center"/>
      <protection locked="0"/>
    </xf>
    <xf numFmtId="0" fontId="2" fillId="7" borderId="0" xfId="0" applyFont="1" applyFill="1" applyBorder="1" applyProtection="1">
      <protection locked="0"/>
    </xf>
    <xf numFmtId="0" fontId="3" fillId="7" borderId="0" xfId="0" quotePrefix="1" applyFont="1" applyFill="1" applyProtection="1">
      <protection locked="0"/>
    </xf>
    <xf numFmtId="0" fontId="28" fillId="2" borderId="22" xfId="0" quotePrefix="1" applyFont="1" applyFill="1" applyBorder="1" applyAlignment="1" applyProtection="1">
      <alignment horizontal="center"/>
      <protection locked="0"/>
    </xf>
    <xf numFmtId="0" fontId="28" fillId="2" borderId="0" xfId="0" quotePrefix="1" applyFont="1" applyFill="1" applyBorder="1" applyAlignment="1" applyProtection="1">
      <alignment horizontal="center"/>
      <protection locked="0"/>
    </xf>
    <xf numFmtId="0" fontId="29" fillId="2" borderId="22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30" fillId="2" borderId="22" xfId="0" quotePrefix="1" applyFont="1" applyFill="1" applyBorder="1" applyAlignment="1" applyProtection="1">
      <alignment horizontal="center"/>
      <protection locked="0"/>
    </xf>
    <xf numFmtId="0" fontId="31" fillId="2" borderId="22" xfId="0" quotePrefix="1" applyFont="1" applyFill="1" applyBorder="1" applyAlignment="1" applyProtection="1">
      <alignment horizontal="center"/>
      <protection locked="0"/>
    </xf>
    <xf numFmtId="0" fontId="32" fillId="2" borderId="22" xfId="0" quotePrefix="1" applyFont="1" applyFill="1" applyBorder="1" applyAlignment="1" applyProtection="1">
      <alignment horizontal="center"/>
      <protection locked="0"/>
    </xf>
    <xf numFmtId="0" fontId="32" fillId="2" borderId="0" xfId="0" quotePrefix="1" applyFont="1" applyFill="1" applyBorder="1" applyAlignment="1" applyProtection="1">
      <alignment horizontal="center"/>
      <protection locked="0"/>
    </xf>
    <xf numFmtId="0" fontId="3" fillId="5" borderId="22" xfId="0" quotePrefix="1" applyFont="1" applyFill="1" applyBorder="1" applyAlignment="1" applyProtection="1">
      <alignment horizontal="center"/>
      <protection locked="0"/>
    </xf>
    <xf numFmtId="0" fontId="3" fillId="5" borderId="0" xfId="0" quotePrefix="1" applyFont="1" applyFill="1" applyBorder="1" applyAlignment="1" applyProtection="1">
      <alignment horizontal="center"/>
      <protection locked="0"/>
    </xf>
    <xf numFmtId="0" fontId="36" fillId="5" borderId="0" xfId="0" applyFont="1" applyFill="1" applyBorder="1" applyAlignment="1" applyProtection="1">
      <alignment horizontal="center"/>
      <protection locked="0"/>
    </xf>
    <xf numFmtId="0" fontId="26" fillId="5" borderId="0" xfId="0" applyFont="1" applyFill="1" applyBorder="1" applyAlignment="1" applyProtection="1">
      <alignment horizontal="center"/>
      <protection locked="0"/>
    </xf>
    <xf numFmtId="0" fontId="3" fillId="2" borderId="16" xfId="0" quotePrefix="1" applyFont="1" applyFill="1" applyBorder="1" applyAlignment="1" applyProtection="1">
      <alignment horizontal="center" vertical="center"/>
      <protection locked="0"/>
    </xf>
    <xf numFmtId="0" fontId="3" fillId="2" borderId="17" xfId="0" quotePrefix="1" applyFont="1" applyFill="1" applyBorder="1" applyAlignment="1" applyProtection="1">
      <alignment horizontal="center" vertical="center"/>
      <protection locked="0"/>
    </xf>
    <xf numFmtId="0" fontId="3" fillId="2" borderId="18" xfId="0" quotePrefix="1" applyFont="1" applyFill="1" applyBorder="1" applyAlignment="1" applyProtection="1">
      <alignment horizontal="center" vertical="center"/>
      <protection locked="0"/>
    </xf>
    <xf numFmtId="0" fontId="3" fillId="2" borderId="16" xfId="0" quotePrefix="1" applyFont="1" applyFill="1" applyBorder="1" applyAlignment="1" applyProtection="1">
      <alignment horizontal="center"/>
      <protection locked="0"/>
    </xf>
    <xf numFmtId="0" fontId="3" fillId="2" borderId="17" xfId="0" quotePrefix="1" applyFont="1" applyFill="1" applyBorder="1" applyAlignment="1" applyProtection="1">
      <alignment horizontal="center"/>
      <protection locked="0"/>
    </xf>
    <xf numFmtId="0" fontId="3" fillId="2" borderId="18" xfId="0" quotePrefix="1" applyFont="1" applyFill="1" applyBorder="1" applyAlignment="1" applyProtection="1">
      <alignment horizontal="center"/>
      <protection locked="0"/>
    </xf>
    <xf numFmtId="0" fontId="17" fillId="6" borderId="22" xfId="0" applyFont="1" applyFill="1" applyBorder="1" applyProtection="1"/>
    <xf numFmtId="0" fontId="17" fillId="6" borderId="0" xfId="0" applyFont="1" applyFill="1" applyBorder="1" applyProtection="1"/>
    <xf numFmtId="0" fontId="17" fillId="6" borderId="23" xfId="0" applyFont="1" applyFill="1" applyBorder="1" applyProtection="1"/>
    <xf numFmtId="0" fontId="15" fillId="5" borderId="25" xfId="0" applyFont="1" applyFill="1" applyBorder="1" applyProtection="1"/>
    <xf numFmtId="0" fontId="5" fillId="5" borderId="1" xfId="0" applyFont="1" applyFill="1" applyBorder="1" applyAlignment="1" applyProtection="1">
      <alignment horizontal="left"/>
    </xf>
    <xf numFmtId="0" fontId="0" fillId="5" borderId="8" xfId="0" applyFill="1" applyBorder="1" applyProtection="1"/>
    <xf numFmtId="0" fontId="0" fillId="2" borderId="0" xfId="0" applyFill="1" applyBorder="1" applyProtection="1"/>
    <xf numFmtId="0" fontId="15" fillId="2" borderId="0" xfId="0" applyFont="1" applyFill="1" applyBorder="1" applyProtection="1"/>
    <xf numFmtId="0" fontId="0" fillId="6" borderId="0" xfId="0" applyFill="1" applyBorder="1" applyProtection="1"/>
    <xf numFmtId="0" fontId="0" fillId="6" borderId="23" xfId="0" applyFill="1" applyBorder="1" applyProtection="1"/>
    <xf numFmtId="0" fontId="9" fillId="5" borderId="22" xfId="0" quotePrefix="1" applyFont="1" applyFill="1" applyBorder="1" applyProtection="1"/>
    <xf numFmtId="0" fontId="9" fillId="5" borderId="0" xfId="0" quotePrefix="1" applyFont="1" applyFill="1" applyBorder="1" applyProtection="1"/>
    <xf numFmtId="0" fontId="0" fillId="5" borderId="3" xfId="0" applyFill="1" applyBorder="1" applyProtection="1"/>
    <xf numFmtId="0" fontId="10" fillId="2" borderId="0" xfId="0" quotePrefix="1" applyFont="1" applyFill="1" applyBorder="1" applyProtection="1"/>
    <xf numFmtId="0" fontId="8" fillId="2" borderId="0" xfId="0" applyFont="1" applyFill="1" applyBorder="1" applyProtection="1"/>
    <xf numFmtId="0" fontId="8" fillId="6" borderId="0" xfId="0" applyFont="1" applyFill="1" applyBorder="1" applyProtection="1"/>
    <xf numFmtId="0" fontId="10" fillId="6" borderId="0" xfId="0" quotePrefix="1" applyFont="1" applyFill="1" applyBorder="1" applyProtection="1"/>
    <xf numFmtId="0" fontId="18" fillId="6" borderId="23" xfId="0" quotePrefix="1" applyFont="1" applyFill="1" applyBorder="1" applyProtection="1"/>
    <xf numFmtId="0" fontId="9" fillId="5" borderId="22" xfId="0" applyFont="1" applyFill="1" applyBorder="1" applyProtection="1"/>
    <xf numFmtId="0" fontId="9" fillId="5" borderId="0" xfId="0" applyFont="1" applyFill="1" applyBorder="1" applyProtection="1"/>
    <xf numFmtId="0" fontId="8" fillId="2" borderId="0" xfId="0" quotePrefix="1" applyFont="1" applyFill="1" applyBorder="1" applyAlignment="1" applyProtection="1">
      <alignment horizontal="right"/>
    </xf>
    <xf numFmtId="0" fontId="13" fillId="5" borderId="22" xfId="0" applyFont="1" applyFill="1" applyBorder="1" applyProtection="1"/>
    <xf numFmtId="0" fontId="11" fillId="2" borderId="0" xfId="0" quotePrefix="1" applyFont="1" applyFill="1" applyBorder="1" applyAlignment="1" applyProtection="1">
      <alignment horizontal="right"/>
    </xf>
    <xf numFmtId="0" fontId="10" fillId="2" borderId="0" xfId="0" quotePrefix="1" applyFont="1" applyFill="1" applyBorder="1" applyAlignment="1" applyProtection="1">
      <alignment horizontal="right"/>
    </xf>
    <xf numFmtId="171" fontId="25" fillId="2" borderId="0" xfId="2" quotePrefix="1" applyFont="1" applyFill="1" applyBorder="1" applyAlignment="1" applyProtection="1">
      <alignment horizontal="left"/>
    </xf>
    <xf numFmtId="0" fontId="10" fillId="6" borderId="23" xfId="0" quotePrefix="1" applyFont="1" applyFill="1" applyBorder="1" applyProtection="1"/>
    <xf numFmtId="0" fontId="21" fillId="5" borderId="22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right"/>
    </xf>
    <xf numFmtId="173" fontId="14" fillId="2" borderId="0" xfId="0" quotePrefix="1" applyNumberFormat="1" applyFont="1" applyFill="1" applyBorder="1" applyAlignment="1" applyProtection="1">
      <alignment horizontal="left"/>
    </xf>
    <xf numFmtId="0" fontId="14" fillId="5" borderId="26" xfId="0" applyFont="1" applyFill="1" applyBorder="1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0" fillId="6" borderId="22" xfId="0" applyFill="1" applyBorder="1" applyProtection="1"/>
    <xf numFmtId="0" fontId="15" fillId="6" borderId="0" xfId="0" applyFont="1" applyFill="1" applyBorder="1" applyProtection="1"/>
    <xf numFmtId="0" fontId="17" fillId="5" borderId="27" xfId="0" applyFont="1" applyFill="1" applyBorder="1" applyProtection="1"/>
    <xf numFmtId="0" fontId="17" fillId="5" borderId="7" xfId="0" applyFont="1" applyFill="1" applyBorder="1" applyProtection="1"/>
    <xf numFmtId="0" fontId="0" fillId="5" borderId="1" xfId="0" applyFill="1" applyBorder="1" applyProtection="1"/>
    <xf numFmtId="0" fontId="17" fillId="5" borderId="1" xfId="0" applyFont="1" applyFill="1" applyBorder="1" applyProtection="1"/>
    <xf numFmtId="1" fontId="20" fillId="5" borderId="1" xfId="0" quotePrefix="1" applyNumberFormat="1" applyFont="1" applyFill="1" applyBorder="1" applyAlignment="1" applyProtection="1">
      <alignment horizontal="center"/>
    </xf>
    <xf numFmtId="0" fontId="17" fillId="5" borderId="16" xfId="0" applyFont="1" applyFill="1" applyBorder="1" applyProtection="1"/>
    <xf numFmtId="0" fontId="0" fillId="5" borderId="17" xfId="0" applyFill="1" applyBorder="1" applyProtection="1"/>
    <xf numFmtId="1" fontId="20" fillId="5" borderId="18" xfId="0" applyNumberFormat="1" applyFont="1" applyFill="1" applyBorder="1" applyAlignment="1" applyProtection="1">
      <alignment horizontal="left"/>
    </xf>
    <xf numFmtId="0" fontId="9" fillId="5" borderId="28" xfId="0" quotePrefix="1" applyFont="1" applyFill="1" applyBorder="1" applyProtection="1"/>
    <xf numFmtId="0" fontId="9" fillId="5" borderId="4" xfId="0" quotePrefix="1" applyFont="1" applyFill="1" applyBorder="1" applyProtection="1"/>
    <xf numFmtId="0" fontId="2" fillId="5" borderId="5" xfId="0" quotePrefix="1" applyFont="1" applyFill="1" applyBorder="1" applyAlignment="1" applyProtection="1">
      <alignment horizontal="right"/>
    </xf>
    <xf numFmtId="173" fontId="25" fillId="5" borderId="5" xfId="2" quotePrefix="1" applyNumberFormat="1" applyFont="1" applyFill="1" applyBorder="1" applyProtection="1"/>
    <xf numFmtId="0" fontId="2" fillId="5" borderId="5" xfId="0" quotePrefix="1" applyFont="1" applyFill="1" applyBorder="1" applyProtection="1"/>
    <xf numFmtId="0" fontId="23" fillId="5" borderId="5" xfId="0" quotePrefix="1" applyFont="1" applyFill="1" applyBorder="1" applyAlignment="1" applyProtection="1">
      <alignment horizontal="center"/>
    </xf>
    <xf numFmtId="0" fontId="2" fillId="5" borderId="5" xfId="0" applyFont="1" applyFill="1" applyBorder="1" applyProtection="1"/>
    <xf numFmtId="0" fontId="2" fillId="5" borderId="6" xfId="0" quotePrefix="1" applyFont="1" applyFill="1" applyBorder="1" applyProtection="1"/>
    <xf numFmtId="173" fontId="25" fillId="5" borderId="19" xfId="2" quotePrefix="1" applyNumberFormat="1" applyFont="1" applyFill="1" applyBorder="1" applyProtection="1"/>
    <xf numFmtId="0" fontId="2" fillId="5" borderId="20" xfId="0" quotePrefix="1" applyFont="1" applyFill="1" applyBorder="1" applyProtection="1"/>
    <xf numFmtId="0" fontId="37" fillId="5" borderId="20" xfId="0" applyFont="1" applyFill="1" applyBorder="1" applyAlignment="1" applyProtection="1">
      <alignment horizontal="center"/>
    </xf>
    <xf numFmtId="0" fontId="2" fillId="5" borderId="21" xfId="0" applyFont="1" applyFill="1" applyBorder="1" applyProtection="1"/>
    <xf numFmtId="0" fontId="0" fillId="2" borderId="22" xfId="0" applyFill="1" applyBorder="1" applyProtection="1"/>
    <xf numFmtId="0" fontId="17" fillId="5" borderId="12" xfId="0" applyFont="1" applyFill="1" applyBorder="1" applyAlignment="1" applyProtection="1">
      <alignment horizontal="right"/>
    </xf>
    <xf numFmtId="173" fontId="25" fillId="5" borderId="9" xfId="2" quotePrefix="1" applyNumberFormat="1" applyFont="1" applyFill="1" applyBorder="1" applyProtection="1"/>
    <xf numFmtId="0" fontId="2" fillId="5" borderId="9" xfId="0" applyFont="1" applyFill="1" applyBorder="1" applyAlignment="1" applyProtection="1">
      <alignment horizontal="center"/>
    </xf>
    <xf numFmtId="178" fontId="27" fillId="5" borderId="9" xfId="0" applyNumberFormat="1" applyFont="1" applyFill="1" applyBorder="1" applyProtection="1"/>
    <xf numFmtId="0" fontId="2" fillId="5" borderId="9" xfId="0" quotePrefix="1" applyFont="1" applyFill="1" applyBorder="1" applyAlignment="1" applyProtection="1">
      <alignment horizontal="center"/>
    </xf>
    <xf numFmtId="177" fontId="24" fillId="5" borderId="9" xfId="2" quotePrefix="1" applyNumberFormat="1" applyFont="1" applyFill="1" applyBorder="1" applyAlignment="1" applyProtection="1">
      <alignment horizontal="left"/>
    </xf>
    <xf numFmtId="171" fontId="44" fillId="8" borderId="13" xfId="0" applyNumberFormat="1" applyFont="1" applyFill="1" applyBorder="1" applyAlignment="1" applyProtection="1">
      <alignment horizontal="left"/>
    </xf>
    <xf numFmtId="0" fontId="44" fillId="8" borderId="15" xfId="0" quotePrefix="1" applyFont="1" applyFill="1" applyBorder="1" applyAlignment="1" applyProtection="1">
      <alignment horizontal="center"/>
    </xf>
    <xf numFmtId="0" fontId="42" fillId="8" borderId="14" xfId="0" applyFont="1" applyFill="1" applyBorder="1" applyProtection="1"/>
    <xf numFmtId="0" fontId="0" fillId="2" borderId="19" xfId="0" applyFill="1" applyBorder="1" applyProtection="1"/>
    <xf numFmtId="0" fontId="0" fillId="2" borderId="20" xfId="0" applyFill="1" applyBorder="1" applyProtection="1"/>
    <xf numFmtId="0" fontId="0" fillId="6" borderId="20" xfId="0" applyFill="1" applyBorder="1" applyProtection="1"/>
    <xf numFmtId="0" fontId="0" fillId="6" borderId="21" xfId="0" applyFill="1" applyBorder="1" applyProtection="1"/>
    <xf numFmtId="170" fontId="36" fillId="6" borderId="0" xfId="1" applyFont="1" applyFill="1" applyBorder="1" applyProtection="1"/>
    <xf numFmtId="0" fontId="2" fillId="6" borderId="23" xfId="0" applyFont="1" applyFill="1" applyBorder="1" applyProtection="1"/>
    <xf numFmtId="0" fontId="8" fillId="2" borderId="0" xfId="0" quotePrefix="1" applyFont="1" applyFill="1" applyBorder="1" applyProtection="1"/>
    <xf numFmtId="0" fontId="7" fillId="2" borderId="0" xfId="0" quotePrefix="1" applyFont="1" applyFill="1" applyBorder="1" applyProtection="1"/>
    <xf numFmtId="2" fontId="23" fillId="2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173" fontId="8" fillId="6" borderId="0" xfId="0" applyNumberFormat="1" applyFont="1" applyFill="1" applyBorder="1" applyProtection="1"/>
    <xf numFmtId="181" fontId="2" fillId="2" borderId="0" xfId="2" quotePrefix="1" applyNumberFormat="1" applyFont="1" applyFill="1" applyBorder="1" applyAlignment="1" applyProtection="1">
      <alignment horizontal="right"/>
    </xf>
    <xf numFmtId="0" fontId="2" fillId="5" borderId="18" xfId="0" quotePrefix="1" applyFont="1" applyFill="1" applyBorder="1" applyAlignment="1" applyProtection="1">
      <alignment horizontal="right"/>
    </xf>
    <xf numFmtId="0" fontId="2" fillId="2" borderId="0" xfId="0" quotePrefix="1" applyFont="1" applyFill="1" applyBorder="1" applyAlignment="1" applyProtection="1">
      <alignment horizontal="right"/>
    </xf>
    <xf numFmtId="0" fontId="17" fillId="5" borderId="17" xfId="0" applyFont="1" applyFill="1" applyBorder="1" applyProtection="1"/>
    <xf numFmtId="1" fontId="20" fillId="5" borderId="18" xfId="0" quotePrefix="1" applyNumberFormat="1" applyFont="1" applyFill="1" applyBorder="1" applyAlignment="1" applyProtection="1">
      <alignment horizontal="left"/>
    </xf>
    <xf numFmtId="1" fontId="16" fillId="5" borderId="16" xfId="0" quotePrefix="1" applyNumberFormat="1" applyFont="1" applyFill="1" applyBorder="1" applyAlignment="1" applyProtection="1">
      <alignment horizontal="left"/>
    </xf>
    <xf numFmtId="0" fontId="9" fillId="5" borderId="19" xfId="0" quotePrefix="1" applyFont="1" applyFill="1" applyBorder="1" applyProtection="1"/>
    <xf numFmtId="0" fontId="9" fillId="5" borderId="21" xfId="0" quotePrefix="1" applyFont="1" applyFill="1" applyBorder="1" applyProtection="1"/>
    <xf numFmtId="0" fontId="9" fillId="2" borderId="0" xfId="0" quotePrefix="1" applyFont="1" applyFill="1" applyBorder="1" applyProtection="1"/>
    <xf numFmtId="181" fontId="2" fillId="5" borderId="19" xfId="2" quotePrefix="1" applyNumberFormat="1" applyFont="1" applyFill="1" applyBorder="1" applyAlignment="1" applyProtection="1">
      <alignment horizontal="right"/>
    </xf>
    <xf numFmtId="173" fontId="25" fillId="5" borderId="20" xfId="2" quotePrefix="1" applyNumberFormat="1" applyFont="1" applyFill="1" applyBorder="1" applyAlignment="1" applyProtection="1">
      <alignment horizontal="right"/>
    </xf>
    <xf numFmtId="0" fontId="23" fillId="5" borderId="20" xfId="0" quotePrefix="1" applyFont="1" applyFill="1" applyBorder="1" applyAlignment="1" applyProtection="1">
      <alignment horizontal="center"/>
    </xf>
    <xf numFmtId="0" fontId="2" fillId="5" borderId="20" xfId="0" applyFont="1" applyFill="1" applyBorder="1" applyProtection="1"/>
    <xf numFmtId="0" fontId="0" fillId="5" borderId="21" xfId="0" applyFill="1" applyBorder="1" applyProtection="1"/>
    <xf numFmtId="173" fontId="25" fillId="5" borderId="20" xfId="2" quotePrefix="1" applyNumberFormat="1" applyFont="1" applyFill="1" applyBorder="1" applyProtection="1"/>
    <xf numFmtId="0" fontId="27" fillId="5" borderId="20" xfId="0" applyFont="1" applyFill="1" applyBorder="1" applyAlignment="1" applyProtection="1">
      <alignment horizontal="center"/>
    </xf>
    <xf numFmtId="0" fontId="9" fillId="2" borderId="22" xfId="0" quotePrefix="1" applyFont="1" applyFill="1" applyBorder="1" applyProtection="1"/>
    <xf numFmtId="173" fontId="13" fillId="2" borderId="0" xfId="2" quotePrefix="1" applyNumberFormat="1" applyFont="1" applyFill="1" applyBorder="1" applyAlignment="1" applyProtection="1">
      <alignment horizontal="right"/>
    </xf>
    <xf numFmtId="0" fontId="2" fillId="2" borderId="0" xfId="0" quotePrefix="1" applyFont="1" applyFill="1" applyBorder="1" applyProtection="1"/>
    <xf numFmtId="0" fontId="23" fillId="2" borderId="0" xfId="0" quotePrefix="1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181" fontId="2" fillId="6" borderId="0" xfId="2" quotePrefix="1" applyNumberFormat="1" applyFont="1" applyFill="1" applyBorder="1" applyAlignment="1" applyProtection="1">
      <alignment horizontal="right"/>
    </xf>
    <xf numFmtId="173" fontId="25" fillId="6" borderId="0" xfId="2" quotePrefix="1" applyNumberFormat="1" applyFont="1" applyFill="1" applyBorder="1" applyProtection="1"/>
    <xf numFmtId="0" fontId="2" fillId="6" borderId="23" xfId="0" quotePrefix="1" applyFont="1" applyFill="1" applyBorder="1" applyProtection="1"/>
    <xf numFmtId="173" fontId="20" fillId="5" borderId="18" xfId="0" applyNumberFormat="1" applyFont="1" applyFill="1" applyBorder="1" applyAlignment="1" applyProtection="1">
      <alignment horizontal="center"/>
    </xf>
    <xf numFmtId="173" fontId="20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 applyProtection="1"/>
    <xf numFmtId="0" fontId="35" fillId="5" borderId="20" xfId="0" quotePrefix="1" applyFont="1" applyFill="1" applyBorder="1" applyProtection="1"/>
    <xf numFmtId="0" fontId="27" fillId="5" borderId="21" xfId="0" applyFont="1" applyFill="1" applyBorder="1" applyAlignment="1" applyProtection="1">
      <alignment horizontal="center"/>
    </xf>
    <xf numFmtId="181" fontId="2" fillId="2" borderId="0" xfId="2" applyNumberFormat="1" applyFont="1" applyFill="1" applyBorder="1" applyAlignment="1" applyProtection="1">
      <alignment horizontal="right"/>
    </xf>
    <xf numFmtId="181" fontId="2" fillId="5" borderId="13" xfId="2" quotePrefix="1" applyNumberFormat="1" applyFont="1" applyFill="1" applyBorder="1" applyAlignment="1" applyProtection="1">
      <alignment horizontal="right"/>
    </xf>
    <xf numFmtId="0" fontId="25" fillId="5" borderId="15" xfId="0" applyFont="1" applyFill="1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center"/>
    </xf>
    <xf numFmtId="177" fontId="27" fillId="5" borderId="14" xfId="2" quotePrefix="1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44" fillId="8" borderId="13" xfId="0" applyFont="1" applyFill="1" applyBorder="1" applyProtection="1"/>
    <xf numFmtId="181" fontId="44" fillId="8" borderId="14" xfId="2" quotePrefix="1" applyNumberFormat="1" applyFont="1" applyFill="1" applyBorder="1" applyAlignment="1" applyProtection="1">
      <alignment horizontal="right"/>
    </xf>
    <xf numFmtId="181" fontId="33" fillId="6" borderId="0" xfId="0" applyNumberFormat="1" applyFont="1" applyFill="1" applyBorder="1" applyProtection="1"/>
    <xf numFmtId="171" fontId="33" fillId="6" borderId="0" xfId="0" applyNumberFormat="1" applyFont="1" applyFill="1" applyBorder="1" applyProtection="1"/>
    <xf numFmtId="0" fontId="0" fillId="7" borderId="0" xfId="0" applyFill="1" applyProtection="1"/>
    <xf numFmtId="0" fontId="15" fillId="5" borderId="16" xfId="0" applyFont="1" applyFill="1" applyBorder="1" applyProtection="1"/>
    <xf numFmtId="0" fontId="5" fillId="5" borderId="17" xfId="0" applyFont="1" applyFill="1" applyBorder="1" applyAlignment="1" applyProtection="1">
      <alignment horizontal="left"/>
    </xf>
    <xf numFmtId="0" fontId="0" fillId="5" borderId="18" xfId="0" applyFill="1" applyBorder="1" applyProtection="1"/>
    <xf numFmtId="0" fontId="0" fillId="5" borderId="23" xfId="0" applyFill="1" applyBorder="1" applyProtection="1"/>
    <xf numFmtId="0" fontId="4" fillId="2" borderId="0" xfId="0" applyFont="1" applyFill="1" applyBorder="1" applyAlignment="1" applyProtection="1">
      <alignment horizontal="right"/>
    </xf>
    <xf numFmtId="170" fontId="25" fillId="2" borderId="0" xfId="0" applyNumberFormat="1" applyFont="1" applyFill="1" applyBorder="1" applyProtection="1"/>
    <xf numFmtId="0" fontId="14" fillId="5" borderId="19" xfId="0" applyFont="1" applyFill="1" applyBorder="1" applyProtection="1"/>
    <xf numFmtId="0" fontId="0" fillId="5" borderId="20" xfId="0" applyFill="1" applyBorder="1" applyProtection="1"/>
    <xf numFmtId="1" fontId="20" fillId="5" borderId="17" xfId="0" quotePrefix="1" applyNumberFormat="1" applyFont="1" applyFill="1" applyBorder="1" applyAlignment="1" applyProtection="1">
      <alignment horizontal="right"/>
    </xf>
    <xf numFmtId="1" fontId="16" fillId="5" borderId="18" xfId="0" quotePrefix="1" applyNumberFormat="1" applyFont="1" applyFill="1" applyBorder="1" applyAlignment="1" applyProtection="1">
      <alignment horizontal="left"/>
    </xf>
    <xf numFmtId="1" fontId="20" fillId="6" borderId="0" xfId="0" applyNumberFormat="1" applyFont="1" applyFill="1" applyBorder="1" applyAlignment="1" applyProtection="1">
      <alignment horizontal="left"/>
    </xf>
    <xf numFmtId="173" fontId="5" fillId="5" borderId="20" xfId="2" applyNumberFormat="1" applyFont="1" applyFill="1" applyBorder="1" applyAlignment="1" applyProtection="1">
      <alignment horizontal="right"/>
    </xf>
    <xf numFmtId="181" fontId="25" fillId="5" borderId="20" xfId="2" quotePrefix="1" applyNumberFormat="1" applyFont="1" applyFill="1" applyBorder="1" applyAlignment="1" applyProtection="1">
      <alignment horizontal="right"/>
    </xf>
    <xf numFmtId="0" fontId="6" fillId="5" borderId="20" xfId="0" applyFont="1" applyFill="1" applyBorder="1" applyAlignment="1" applyProtection="1">
      <alignment horizontal="center"/>
    </xf>
    <xf numFmtId="0" fontId="21" fillId="5" borderId="20" xfId="0" applyFont="1" applyFill="1" applyBorder="1" applyProtection="1"/>
    <xf numFmtId="0" fontId="2" fillId="5" borderId="20" xfId="0" applyFont="1" applyFill="1" applyBorder="1" applyAlignment="1" applyProtection="1">
      <alignment horizontal="left"/>
    </xf>
    <xf numFmtId="181" fontId="2" fillId="5" borderId="21" xfId="2" quotePrefix="1" applyNumberFormat="1" applyFont="1" applyFill="1" applyBorder="1" applyAlignment="1" applyProtection="1">
      <alignment horizontal="right"/>
    </xf>
    <xf numFmtId="173" fontId="25" fillId="2" borderId="0" xfId="2" quotePrefix="1" applyNumberFormat="1" applyFont="1" applyFill="1" applyBorder="1" applyProtection="1"/>
    <xf numFmtId="0" fontId="27" fillId="6" borderId="0" xfId="0" applyFont="1" applyFill="1" applyBorder="1" applyAlignment="1" applyProtection="1">
      <alignment horizontal="center"/>
    </xf>
    <xf numFmtId="0" fontId="2" fillId="6" borderId="0" xfId="0" applyFont="1" applyFill="1" applyBorder="1" applyProtection="1"/>
    <xf numFmtId="173" fontId="5" fillId="2" borderId="0" xfId="2" applyNumberFormat="1" applyFont="1" applyFill="1" applyBorder="1" applyAlignment="1" applyProtection="1">
      <alignment horizontal="right"/>
    </xf>
    <xf numFmtId="181" fontId="25" fillId="2" borderId="0" xfId="2" quotePrefix="1" applyNumberFormat="1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/>
    </xf>
    <xf numFmtId="0" fontId="21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181" fontId="2" fillId="5" borderId="17" xfId="2" quotePrefix="1" applyNumberFormat="1" applyFont="1" applyFill="1" applyBorder="1" applyAlignment="1" applyProtection="1">
      <alignment horizontal="right"/>
    </xf>
    <xf numFmtId="173" fontId="5" fillId="5" borderId="17" xfId="2" applyNumberFormat="1" applyFont="1" applyFill="1" applyBorder="1" applyAlignment="1" applyProtection="1">
      <alignment horizontal="right"/>
    </xf>
    <xf numFmtId="181" fontId="25" fillId="5" borderId="17" xfId="2" quotePrefix="1" applyNumberFormat="1" applyFont="1" applyFill="1" applyBorder="1" applyAlignment="1" applyProtection="1">
      <alignment horizontal="right"/>
    </xf>
    <xf numFmtId="0" fontId="6" fillId="5" borderId="17" xfId="0" applyFont="1" applyFill="1" applyBorder="1" applyAlignment="1" applyProtection="1">
      <alignment horizontal="center"/>
    </xf>
    <xf numFmtId="0" fontId="21" fillId="5" borderId="17" xfId="0" applyFont="1" applyFill="1" applyBorder="1" applyProtection="1"/>
    <xf numFmtId="0" fontId="2" fillId="5" borderId="17" xfId="0" applyFont="1" applyFill="1" applyBorder="1" applyAlignment="1" applyProtection="1">
      <alignment horizontal="left"/>
    </xf>
    <xf numFmtId="187" fontId="20" fillId="5" borderId="18" xfId="2" quotePrefix="1" applyNumberFormat="1" applyFont="1" applyFill="1" applyBorder="1" applyAlignment="1" applyProtection="1">
      <alignment horizontal="center"/>
    </xf>
    <xf numFmtId="0" fontId="0" fillId="5" borderId="19" xfId="0" applyFill="1" applyBorder="1" applyProtection="1"/>
    <xf numFmtId="181" fontId="2" fillId="5" borderId="20" xfId="2" quotePrefix="1" applyNumberFormat="1" applyFont="1" applyFill="1" applyBorder="1" applyAlignment="1" applyProtection="1"/>
    <xf numFmtId="181" fontId="2" fillId="5" borderId="20" xfId="2" quotePrefix="1" applyNumberFormat="1" applyFont="1" applyFill="1" applyBorder="1" applyAlignment="1" applyProtection="1">
      <alignment horizontal="center"/>
    </xf>
    <xf numFmtId="171" fontId="13" fillId="5" borderId="20" xfId="2" quotePrefix="1" applyNumberFormat="1" applyFont="1" applyFill="1" applyBorder="1" applyAlignment="1" applyProtection="1"/>
    <xf numFmtId="0" fontId="2" fillId="5" borderId="20" xfId="0" quotePrefix="1" applyFont="1" applyFill="1" applyBorder="1" applyAlignment="1" applyProtection="1">
      <alignment horizontal="center"/>
    </xf>
    <xf numFmtId="0" fontId="2" fillId="5" borderId="20" xfId="0" quotePrefix="1" applyFont="1" applyFill="1" applyBorder="1" applyAlignment="1" applyProtection="1">
      <alignment horizontal="left"/>
    </xf>
    <xf numFmtId="0" fontId="21" fillId="5" borderId="21" xfId="0" applyFont="1" applyFill="1" applyBorder="1" applyAlignment="1" applyProtection="1">
      <alignment horizontal="left"/>
    </xf>
    <xf numFmtId="181" fontId="2" fillId="2" borderId="0" xfId="2" quotePrefix="1" applyNumberFormat="1" applyFont="1" applyFill="1" applyBorder="1" applyAlignment="1" applyProtection="1"/>
    <xf numFmtId="181" fontId="2" fillId="2" borderId="0" xfId="2" quotePrefix="1" applyNumberFormat="1" applyFont="1" applyFill="1" applyBorder="1" applyAlignment="1" applyProtection="1">
      <alignment horizontal="center"/>
    </xf>
    <xf numFmtId="171" fontId="13" fillId="2" borderId="0" xfId="2" quotePrefix="1" applyNumberFormat="1" applyFont="1" applyFill="1" applyBorder="1" applyAlignment="1" applyProtection="1"/>
    <xf numFmtId="0" fontId="2" fillId="2" borderId="0" xfId="0" quotePrefix="1" applyFont="1" applyFill="1" applyBorder="1" applyAlignment="1" applyProtection="1">
      <alignment horizontal="center"/>
    </xf>
    <xf numFmtId="0" fontId="2" fillId="2" borderId="0" xfId="0" quotePrefix="1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</xf>
    <xf numFmtId="0" fontId="17" fillId="2" borderId="22" xfId="0" applyFont="1" applyFill="1" applyBorder="1" applyProtection="1"/>
    <xf numFmtId="173" fontId="20" fillId="5" borderId="17" xfId="0" applyNumberFormat="1" applyFont="1" applyFill="1" applyBorder="1" applyAlignment="1" applyProtection="1">
      <alignment horizontal="center"/>
    </xf>
    <xf numFmtId="173" fontId="20" fillId="5" borderId="17" xfId="0" applyNumberFormat="1" applyFont="1" applyFill="1" applyBorder="1" applyAlignment="1" applyProtection="1"/>
    <xf numFmtId="181" fontId="2" fillId="2" borderId="22" xfId="2" quotePrefix="1" applyNumberFormat="1" applyFont="1" applyFill="1" applyBorder="1" applyAlignment="1" applyProtection="1">
      <alignment horizontal="right"/>
    </xf>
    <xf numFmtId="0" fontId="35" fillId="2" borderId="0" xfId="0" quotePrefix="1" applyFont="1" applyFill="1" applyBorder="1" applyProtection="1"/>
    <xf numFmtId="0" fontId="2" fillId="5" borderId="19" xfId="0" applyFont="1" applyFill="1" applyBorder="1" applyProtection="1"/>
    <xf numFmtId="178" fontId="5" fillId="5" borderId="20" xfId="2" applyNumberFormat="1" applyFont="1" applyFill="1" applyBorder="1" applyAlignment="1" applyProtection="1">
      <alignment horizontal="center"/>
    </xf>
    <xf numFmtId="181" fontId="2" fillId="5" borderId="20" xfId="2" quotePrefix="1" applyNumberFormat="1" applyFont="1" applyFill="1" applyBorder="1" applyAlignment="1" applyProtection="1">
      <alignment horizontal="right"/>
    </xf>
    <xf numFmtId="181" fontId="9" fillId="5" borderId="20" xfId="2" applyNumberFormat="1" applyFont="1" applyFill="1" applyBorder="1" applyAlignment="1" applyProtection="1">
      <alignment horizontal="left"/>
    </xf>
    <xf numFmtId="0" fontId="25" fillId="5" borderId="20" xfId="0" quotePrefix="1" applyFont="1" applyFill="1" applyBorder="1" applyAlignment="1" applyProtection="1">
      <alignment horizontal="center"/>
    </xf>
    <xf numFmtId="187" fontId="20" fillId="5" borderId="21" xfId="2" quotePrefix="1" applyNumberFormat="1" applyFont="1" applyFill="1" applyBorder="1" applyAlignment="1" applyProtection="1">
      <alignment horizontal="center"/>
    </xf>
    <xf numFmtId="0" fontId="25" fillId="2" borderId="0" xfId="0" applyFont="1" applyFill="1" applyBorder="1" applyProtection="1"/>
    <xf numFmtId="181" fontId="25" fillId="6" borderId="0" xfId="2" quotePrefix="1" applyNumberFormat="1" applyFont="1" applyFill="1" applyBorder="1" applyAlignment="1" applyProtection="1">
      <alignment horizontal="right"/>
    </xf>
    <xf numFmtId="178" fontId="5" fillId="2" borderId="0" xfId="2" applyNumberFormat="1" applyFont="1" applyFill="1" applyBorder="1" applyAlignment="1" applyProtection="1">
      <alignment horizontal="center"/>
    </xf>
    <xf numFmtId="181" fontId="9" fillId="2" borderId="0" xfId="2" applyNumberFormat="1" applyFont="1" applyFill="1" applyBorder="1" applyAlignment="1" applyProtection="1">
      <alignment horizontal="left"/>
    </xf>
    <xf numFmtId="0" fontId="25" fillId="2" borderId="0" xfId="0" quotePrefix="1" applyFont="1" applyFill="1" applyBorder="1" applyAlignment="1" applyProtection="1">
      <alignment horizontal="center"/>
    </xf>
    <xf numFmtId="187" fontId="20" fillId="2" borderId="0" xfId="2" quotePrefix="1" applyNumberFormat="1" applyFont="1" applyFill="1" applyBorder="1" applyAlignment="1" applyProtection="1">
      <alignment horizontal="center"/>
    </xf>
    <xf numFmtId="0" fontId="16" fillId="5" borderId="13" xfId="0" applyFont="1" applyFill="1" applyBorder="1" applyProtection="1"/>
    <xf numFmtId="0" fontId="5" fillId="5" borderId="15" xfId="0" applyFont="1" applyFill="1" applyBorder="1" applyAlignment="1" applyProtection="1">
      <alignment horizontal="right"/>
    </xf>
    <xf numFmtId="173" fontId="20" fillId="5" borderId="15" xfId="0" applyNumberFormat="1" applyFont="1" applyFill="1" applyBorder="1" applyAlignment="1" applyProtection="1">
      <alignment horizontal="center"/>
    </xf>
    <xf numFmtId="0" fontId="2" fillId="5" borderId="15" xfId="0" applyFont="1" applyFill="1" applyBorder="1" applyProtection="1"/>
    <xf numFmtId="193" fontId="2" fillId="5" borderId="15" xfId="0" applyNumberFormat="1" applyFont="1" applyFill="1" applyBorder="1" applyProtection="1"/>
    <xf numFmtId="0" fontId="2" fillId="5" borderId="15" xfId="0" quotePrefix="1" applyFont="1" applyFill="1" applyBorder="1" applyAlignment="1" applyProtection="1">
      <alignment horizontal="center"/>
    </xf>
    <xf numFmtId="0" fontId="2" fillId="5" borderId="15" xfId="0" quotePrefix="1" applyFont="1" applyFill="1" applyBorder="1" applyAlignment="1" applyProtection="1">
      <alignment horizontal="left"/>
    </xf>
    <xf numFmtId="0" fontId="2" fillId="5" borderId="15" xfId="0" quotePrefix="1" applyFont="1" applyFill="1" applyBorder="1" applyProtection="1"/>
    <xf numFmtId="0" fontId="21" fillId="5" borderId="15" xfId="0" applyFont="1" applyFill="1" applyBorder="1" applyAlignment="1" applyProtection="1">
      <alignment horizontal="left"/>
    </xf>
    <xf numFmtId="0" fontId="0" fillId="5" borderId="14" xfId="0" applyFill="1" applyBorder="1" applyProtection="1"/>
    <xf numFmtId="0" fontId="17" fillId="5" borderId="13" xfId="0" applyFont="1" applyFill="1" applyBorder="1" applyProtection="1"/>
    <xf numFmtId="178" fontId="2" fillId="5" borderId="15" xfId="0" applyNumberFormat="1" applyFont="1" applyFill="1" applyBorder="1" applyProtection="1"/>
    <xf numFmtId="0" fontId="0" fillId="5" borderId="15" xfId="0" quotePrefix="1" applyFill="1" applyBorder="1" applyAlignment="1" applyProtection="1">
      <alignment horizontal="center"/>
    </xf>
    <xf numFmtId="181" fontId="9" fillId="5" borderId="15" xfId="2" applyNumberFormat="1" applyFont="1" applyFill="1" applyBorder="1" applyAlignment="1" applyProtection="1">
      <alignment horizontal="left"/>
    </xf>
    <xf numFmtId="0" fontId="0" fillId="5" borderId="15" xfId="0" applyFill="1" applyBorder="1" applyProtection="1"/>
    <xf numFmtId="194" fontId="2" fillId="5" borderId="15" xfId="2" applyNumberFormat="1" applyFont="1" applyFill="1" applyBorder="1" applyAlignment="1" applyProtection="1">
      <alignment horizontal="right"/>
    </xf>
    <xf numFmtId="0" fontId="9" fillId="5" borderId="15" xfId="0" quotePrefix="1" applyFont="1" applyFill="1" applyBorder="1" applyProtection="1"/>
    <xf numFmtId="173" fontId="2" fillId="5" borderId="15" xfId="0" applyNumberFormat="1" applyFont="1" applyFill="1" applyBorder="1" applyAlignment="1" applyProtection="1">
      <alignment horizontal="center"/>
    </xf>
    <xf numFmtId="0" fontId="38" fillId="5" borderId="15" xfId="0" applyFont="1" applyFill="1" applyBorder="1" applyProtection="1"/>
    <xf numFmtId="0" fontId="0" fillId="5" borderId="13" xfId="0" applyFill="1" applyBorder="1" applyProtection="1"/>
    <xf numFmtId="0" fontId="17" fillId="5" borderId="15" xfId="0" applyFont="1" applyFill="1" applyBorder="1" applyProtection="1"/>
    <xf numFmtId="195" fontId="2" fillId="5" borderId="15" xfId="0" applyNumberFormat="1" applyFont="1" applyFill="1" applyBorder="1" applyProtection="1"/>
    <xf numFmtId="0" fontId="0" fillId="5" borderId="15" xfId="0" quotePrefix="1" applyFill="1" applyBorder="1" applyProtection="1"/>
    <xf numFmtId="0" fontId="0" fillId="5" borderId="14" xfId="0" applyFill="1" applyBorder="1" applyAlignment="1" applyProtection="1">
      <alignment horizontal="right"/>
    </xf>
    <xf numFmtId="0" fontId="43" fillId="8" borderId="15" xfId="0" applyFont="1" applyFill="1" applyBorder="1" applyAlignment="1" applyProtection="1">
      <alignment horizontal="right"/>
    </xf>
    <xf numFmtId="0" fontId="0" fillId="6" borderId="19" xfId="0" applyFill="1" applyBorder="1" applyProtection="1"/>
    <xf numFmtId="0" fontId="16" fillId="5" borderId="0" xfId="0" applyFont="1" applyFill="1" applyBorder="1" applyAlignment="1" applyProtection="1">
      <alignment horizontal="center"/>
    </xf>
    <xf numFmtId="181" fontId="22" fillId="6" borderId="0" xfId="0" applyNumberFormat="1" applyFont="1" applyFill="1" applyBorder="1" applyProtection="1"/>
    <xf numFmtId="171" fontId="22" fillId="6" borderId="0" xfId="0" applyNumberFormat="1" applyFont="1" applyFill="1" applyBorder="1" applyProtection="1"/>
    <xf numFmtId="0" fontId="38" fillId="2" borderId="0" xfId="0" applyFont="1" applyFill="1" applyBorder="1" applyAlignment="1" applyProtection="1">
      <alignment horizontal="right"/>
    </xf>
    <xf numFmtId="177" fontId="21" fillId="2" borderId="0" xfId="0" quotePrefix="1" applyNumberFormat="1" applyFont="1" applyFill="1" applyBorder="1" applyAlignment="1" applyProtection="1">
      <alignment horizontal="left"/>
    </xf>
    <xf numFmtId="1" fontId="20" fillId="5" borderId="17" xfId="0" applyNumberFormat="1" applyFont="1" applyFill="1" applyBorder="1" applyAlignment="1" applyProtection="1">
      <alignment horizontal="right"/>
    </xf>
    <xf numFmtId="177" fontId="39" fillId="5" borderId="20" xfId="0" applyNumberFormat="1" applyFont="1" applyFill="1" applyBorder="1" applyProtection="1"/>
    <xf numFmtId="187" fontId="20" fillId="5" borderId="18" xfId="2" applyNumberFormat="1" applyFont="1" applyFill="1" applyBorder="1" applyAlignment="1" applyProtection="1">
      <alignment horizontal="center"/>
    </xf>
    <xf numFmtId="177" fontId="39" fillId="5" borderId="20" xfId="0" applyNumberFormat="1" applyFont="1" applyFill="1" applyBorder="1" applyAlignment="1" applyProtection="1">
      <alignment horizontal="left"/>
    </xf>
    <xf numFmtId="171" fontId="21" fillId="5" borderId="21" xfId="0" applyNumberFormat="1" applyFont="1" applyFill="1" applyBorder="1" applyAlignment="1" applyProtection="1"/>
    <xf numFmtId="173" fontId="20" fillId="5" borderId="17" xfId="0" applyNumberFormat="1" applyFont="1" applyFill="1" applyBorder="1" applyAlignment="1" applyProtection="1">
      <alignment horizontal="right"/>
    </xf>
    <xf numFmtId="178" fontId="40" fillId="5" borderId="20" xfId="2" applyNumberFormat="1" applyFont="1" applyFill="1" applyBorder="1" applyAlignment="1" applyProtection="1">
      <alignment horizontal="center"/>
    </xf>
    <xf numFmtId="185" fontId="21" fillId="5" borderId="20" xfId="2" applyNumberFormat="1" applyFont="1" applyFill="1" applyBorder="1" applyAlignment="1" applyProtection="1">
      <alignment horizontal="left"/>
    </xf>
    <xf numFmtId="0" fontId="2" fillId="5" borderId="14" xfId="0" quotePrefix="1" applyFont="1" applyFill="1" applyBorder="1" applyAlignment="1" applyProtection="1">
      <alignment horizontal="left"/>
    </xf>
    <xf numFmtId="0" fontId="20" fillId="2" borderId="0" xfId="0" applyFont="1" applyFill="1" applyBorder="1" applyProtection="1"/>
    <xf numFmtId="0" fontId="2" fillId="5" borderId="17" xfId="0" applyFont="1" applyFill="1" applyBorder="1" applyProtection="1"/>
    <xf numFmtId="178" fontId="40" fillId="5" borderId="17" xfId="0" applyNumberFormat="1" applyFont="1" applyFill="1" applyBorder="1" applyAlignment="1" applyProtection="1">
      <alignment horizontal="center"/>
    </xf>
    <xf numFmtId="0" fontId="2" fillId="5" borderId="17" xfId="0" quotePrefix="1" applyFont="1" applyFill="1" applyBorder="1" applyAlignment="1" applyProtection="1">
      <alignment horizontal="center"/>
    </xf>
    <xf numFmtId="185" fontId="27" fillId="5" borderId="17" xfId="2" applyNumberFormat="1" applyFont="1" applyFill="1" applyBorder="1" applyAlignment="1" applyProtection="1">
      <alignment horizontal="center"/>
    </xf>
    <xf numFmtId="0" fontId="2" fillId="5" borderId="18" xfId="0" applyFont="1" applyFill="1" applyBorder="1" applyProtection="1"/>
    <xf numFmtId="0" fontId="0" fillId="5" borderId="22" xfId="0" applyFill="1" applyBorder="1" applyProtection="1"/>
    <xf numFmtId="0" fontId="0" fillId="5" borderId="0" xfId="0" applyFill="1" applyBorder="1" applyProtection="1"/>
    <xf numFmtId="0" fontId="17" fillId="5" borderId="0" xfId="0" applyFont="1" applyFill="1" applyBorder="1" applyProtection="1"/>
    <xf numFmtId="194" fontId="34" fillId="5" borderId="0" xfId="2" applyNumberFormat="1" applyFont="1" applyFill="1" applyBorder="1" applyAlignment="1" applyProtection="1">
      <alignment horizontal="right"/>
    </xf>
    <xf numFmtId="185" fontId="27" fillId="5" borderId="0" xfId="2" applyNumberFormat="1" applyFont="1" applyFill="1" applyBorder="1" applyAlignment="1" applyProtection="1">
      <alignment horizontal="center"/>
    </xf>
    <xf numFmtId="0" fontId="41" fillId="5" borderId="23" xfId="0" applyFont="1" applyFill="1" applyBorder="1" applyProtection="1"/>
    <xf numFmtId="195" fontId="34" fillId="5" borderId="0" xfId="0" applyNumberFormat="1" applyFont="1" applyFill="1" applyBorder="1" applyProtection="1"/>
    <xf numFmtId="0" fontId="19" fillId="5" borderId="0" xfId="0" quotePrefix="1" applyFont="1" applyFill="1" applyBorder="1" applyAlignment="1" applyProtection="1">
      <alignment horizontal="right"/>
    </xf>
    <xf numFmtId="0" fontId="38" fillId="5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right"/>
    </xf>
    <xf numFmtId="0" fontId="22" fillId="2" borderId="0" xfId="0" applyFont="1" applyFill="1" applyBorder="1" applyProtection="1"/>
    <xf numFmtId="0" fontId="17" fillId="5" borderId="20" xfId="0" applyFont="1" applyFill="1" applyBorder="1" applyProtection="1"/>
    <xf numFmtId="195" fontId="34" fillId="5" borderId="20" xfId="0" applyNumberFormat="1" applyFont="1" applyFill="1" applyBorder="1" applyProtection="1"/>
    <xf numFmtId="0" fontId="38" fillId="5" borderId="20" xfId="0" applyFont="1" applyFill="1" applyBorder="1" applyProtection="1"/>
    <xf numFmtId="0" fontId="0" fillId="5" borderId="21" xfId="0" quotePrefix="1" applyFill="1" applyBorder="1" applyProtection="1"/>
    <xf numFmtId="0" fontId="14" fillId="2" borderId="0" xfId="0" applyFont="1" applyFill="1" applyBorder="1" applyAlignment="1" applyProtection="1">
      <alignment horizontal="right"/>
    </xf>
    <xf numFmtId="0" fontId="0" fillId="2" borderId="0" xfId="0" quotePrefix="1" applyFill="1" applyBorder="1" applyAlignment="1" applyProtection="1">
      <alignment horizontal="center"/>
    </xf>
    <xf numFmtId="199" fontId="42" fillId="8" borderId="24" xfId="0" applyNumberFormat="1" applyFont="1" applyFill="1" applyBorder="1" applyProtection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1"/>
  <sheetViews>
    <sheetView showGridLines="0" showRowColHeaders="0" tabSelected="1" workbookViewId="0">
      <selection activeCell="Q2" sqref="Q2"/>
    </sheetView>
  </sheetViews>
  <sheetFormatPr defaultColWidth="0" defaultRowHeight="15.75" zeroHeight="1" x14ac:dyDescent="0.25"/>
  <cols>
    <col min="1" max="1" width="7.875" style="230" customWidth="1"/>
    <col min="2" max="2" width="9.375" style="230" customWidth="1"/>
    <col min="3" max="3" width="3.75" style="230" customWidth="1"/>
    <col min="4" max="4" width="2.75" style="230" customWidth="1"/>
    <col min="5" max="5" width="10.625" style="230" customWidth="1"/>
    <col min="6" max="6" width="6" style="230" customWidth="1"/>
    <col min="7" max="7" width="12" style="230" customWidth="1"/>
    <col min="8" max="8" width="6.875" style="230" customWidth="1"/>
    <col min="9" max="9" width="7.375" style="230" customWidth="1"/>
    <col min="10" max="10" width="2.125" style="230" customWidth="1"/>
    <col min="11" max="11" width="18.875" style="230" bestFit="1" customWidth="1"/>
    <col min="12" max="12" width="3" style="230" customWidth="1"/>
    <col min="13" max="13" width="5.125" style="230" customWidth="1"/>
    <col min="14" max="14" width="10.75" style="230" bestFit="1" customWidth="1"/>
    <col min="15" max="15" width="4.375" style="230" customWidth="1"/>
    <col min="16" max="16" width="1.5" style="230" customWidth="1"/>
    <col min="17" max="17" width="7.875" style="230" customWidth="1"/>
    <col min="18" max="18" width="3.375" style="230" hidden="1" customWidth="1"/>
    <col min="19" max="19" width="10.375" style="230" hidden="1" customWidth="1"/>
    <col min="20" max="256" width="9" style="230" hidden="1" customWidth="1"/>
    <col min="257" max="16384" width="0" style="230" hidden="1"/>
  </cols>
  <sheetData>
    <row r="1" spans="2:18" s="228" customFormat="1" ht="12.75" customHeight="1" thickBot="1" x14ac:dyDescent="0.35"/>
    <row r="2" spans="2:18" s="229" customFormat="1" ht="28.5" customHeight="1" x14ac:dyDescent="0.25">
      <c r="B2" s="250" t="s">
        <v>90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</row>
    <row r="3" spans="2:18" ht="21" customHeight="1" thickBot="1" x14ac:dyDescent="0.35">
      <c r="B3" s="246" t="s">
        <v>13</v>
      </c>
      <c r="C3" s="247"/>
      <c r="D3" s="247"/>
      <c r="E3" s="247"/>
      <c r="F3" s="247"/>
      <c r="G3" s="247"/>
      <c r="H3" s="247"/>
      <c r="I3" s="247"/>
      <c r="J3" s="247"/>
      <c r="K3" s="248"/>
      <c r="L3" s="227"/>
      <c r="M3" s="249"/>
      <c r="N3" s="325">
        <f>K20</f>
        <v>16105.100000000006</v>
      </c>
      <c r="O3" s="264"/>
      <c r="P3" s="265"/>
    </row>
    <row r="4" spans="2:18" ht="21" customHeight="1" thickBot="1" x14ac:dyDescent="0.3">
      <c r="B4" s="238" t="s">
        <v>35</v>
      </c>
      <c r="C4" s="239"/>
      <c r="D4" s="239"/>
      <c r="E4" s="239"/>
      <c r="F4" s="239"/>
      <c r="G4" s="239"/>
      <c r="H4" s="16"/>
      <c r="I4" s="16"/>
      <c r="J4" s="16"/>
      <c r="K4" s="52">
        <v>10000</v>
      </c>
      <c r="L4" s="262"/>
      <c r="M4" s="262"/>
      <c r="N4" s="264"/>
      <c r="O4" s="264"/>
      <c r="P4" s="265"/>
    </row>
    <row r="5" spans="2:18" ht="3.75" customHeight="1" thickBot="1" x14ac:dyDescent="0.35">
      <c r="B5" s="240"/>
      <c r="C5" s="16"/>
      <c r="D5" s="16"/>
      <c r="E5" s="16"/>
      <c r="F5" s="16"/>
      <c r="G5" s="16"/>
      <c r="H5" s="16"/>
      <c r="I5" s="16"/>
      <c r="J5" s="16"/>
      <c r="K5" s="241"/>
      <c r="L5" s="262"/>
      <c r="M5" s="262"/>
      <c r="N5" s="264"/>
      <c r="O5" s="264"/>
      <c r="P5" s="265"/>
    </row>
    <row r="6" spans="2:18" ht="21" thickBot="1" x14ac:dyDescent="0.35">
      <c r="B6" s="242" t="s">
        <v>22</v>
      </c>
      <c r="C6" s="226"/>
      <c r="D6" s="226"/>
      <c r="E6" s="226"/>
      <c r="F6" s="226"/>
      <c r="G6" s="226"/>
      <c r="H6" s="16"/>
      <c r="I6" s="16"/>
      <c r="J6" s="16"/>
      <c r="K6" s="53">
        <v>10</v>
      </c>
      <c r="L6" s="327" t="s">
        <v>2</v>
      </c>
      <c r="M6" s="327"/>
      <c r="N6" s="264"/>
      <c r="O6" s="264"/>
      <c r="P6" s="265"/>
    </row>
    <row r="7" spans="2:18" ht="5.25" customHeight="1" thickBot="1" x14ac:dyDescent="0.35">
      <c r="B7" s="240"/>
      <c r="C7" s="16"/>
      <c r="D7" s="16"/>
      <c r="E7" s="16"/>
      <c r="F7" s="16"/>
      <c r="G7" s="16"/>
      <c r="H7" s="16"/>
      <c r="I7" s="16"/>
      <c r="J7" s="16"/>
      <c r="K7" s="241"/>
      <c r="L7" s="262"/>
      <c r="M7" s="262"/>
      <c r="N7" s="264"/>
      <c r="O7" s="264"/>
      <c r="P7" s="326"/>
    </row>
    <row r="8" spans="2:18" ht="21.75" customHeight="1" thickBot="1" x14ac:dyDescent="0.35">
      <c r="B8" s="243" t="s">
        <v>23</v>
      </c>
      <c r="C8" s="225"/>
      <c r="D8" s="225"/>
      <c r="E8" s="225"/>
      <c r="F8" s="225"/>
      <c r="G8" s="225"/>
      <c r="H8" s="16"/>
      <c r="I8" s="16"/>
      <c r="J8" s="16"/>
      <c r="K8" s="54">
        <v>5</v>
      </c>
      <c r="L8" s="328" t="s">
        <v>10</v>
      </c>
      <c r="M8" s="328"/>
      <c r="N8" s="264"/>
      <c r="O8" s="264"/>
      <c r="P8" s="265"/>
    </row>
    <row r="9" spans="2:18" s="231" customFormat="1" ht="9.75" customHeight="1" x14ac:dyDescent="0.25">
      <c r="B9" s="256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8"/>
    </row>
    <row r="10" spans="2:18" ht="15" customHeight="1" x14ac:dyDescent="0.3">
      <c r="B10" s="259" t="s">
        <v>11</v>
      </c>
      <c r="C10" s="260" t="s">
        <v>12</v>
      </c>
      <c r="D10" s="260"/>
      <c r="E10" s="261"/>
      <c r="F10" s="262"/>
      <c r="G10" s="262"/>
      <c r="H10" s="263" t="s">
        <v>14</v>
      </c>
      <c r="I10" s="263"/>
      <c r="J10" s="263"/>
      <c r="K10" s="262"/>
      <c r="L10" s="262"/>
      <c r="M10" s="262"/>
      <c r="N10" s="264"/>
      <c r="O10" s="264"/>
      <c r="P10" s="265"/>
      <c r="Q10" s="232"/>
      <c r="R10" s="233"/>
    </row>
    <row r="11" spans="2:18" ht="15" customHeight="1" x14ac:dyDescent="0.3">
      <c r="B11" s="266" t="s">
        <v>28</v>
      </c>
      <c r="C11" s="267"/>
      <c r="D11" s="267"/>
      <c r="E11" s="268"/>
      <c r="F11" s="262"/>
      <c r="G11" s="262"/>
      <c r="H11" s="262"/>
      <c r="I11" s="262"/>
      <c r="J11" s="262"/>
      <c r="K11" s="269" t="s">
        <v>26</v>
      </c>
      <c r="L11" s="262"/>
      <c r="M11" s="270"/>
      <c r="N11" s="271">
        <f>K6</f>
        <v>10</v>
      </c>
      <c r="O11" s="272" t="s">
        <v>19</v>
      </c>
      <c r="P11" s="273"/>
      <c r="Q11" s="232"/>
      <c r="R11" s="233"/>
    </row>
    <row r="12" spans="2:18" ht="15.75" customHeight="1" x14ac:dyDescent="0.3">
      <c r="B12" s="274" t="s">
        <v>5</v>
      </c>
      <c r="C12" s="275"/>
      <c r="D12" s="275"/>
      <c r="E12" s="268"/>
      <c r="F12" s="262"/>
      <c r="G12" s="262"/>
      <c r="H12" s="276" t="s">
        <v>25</v>
      </c>
      <c r="I12" s="276"/>
      <c r="J12" s="276"/>
      <c r="K12" s="270">
        <f>K6/100</f>
        <v>0.1</v>
      </c>
      <c r="L12" s="262"/>
      <c r="M12" s="262"/>
      <c r="N12" s="264"/>
      <c r="O12" s="264"/>
      <c r="P12" s="265"/>
      <c r="Q12" s="232"/>
      <c r="R12" s="232"/>
    </row>
    <row r="13" spans="2:18" ht="15" customHeight="1" x14ac:dyDescent="0.3">
      <c r="B13" s="277" t="s">
        <v>6</v>
      </c>
      <c r="C13" s="275"/>
      <c r="D13" s="275"/>
      <c r="E13" s="268"/>
      <c r="F13" s="262"/>
      <c r="G13" s="262"/>
      <c r="H13" s="278" t="s">
        <v>8</v>
      </c>
      <c r="I13" s="279"/>
      <c r="J13" s="279"/>
      <c r="K13" s="280">
        <f>K4</f>
        <v>10000</v>
      </c>
      <c r="L13" s="269"/>
      <c r="M13" s="269"/>
      <c r="N13" s="272"/>
      <c r="O13" s="272"/>
      <c r="P13" s="281"/>
      <c r="Q13" s="232"/>
      <c r="R13" s="233"/>
    </row>
    <row r="14" spans="2:18" ht="16.5" customHeight="1" x14ac:dyDescent="0.3">
      <c r="B14" s="282" t="s">
        <v>7</v>
      </c>
      <c r="C14" s="275"/>
      <c r="D14" s="275"/>
      <c r="E14" s="268"/>
      <c r="F14" s="262"/>
      <c r="G14" s="262"/>
      <c r="H14" s="283" t="s">
        <v>9</v>
      </c>
      <c r="I14" s="284"/>
      <c r="J14" s="284"/>
      <c r="K14" s="285">
        <f>K8</f>
        <v>5</v>
      </c>
      <c r="L14" s="269"/>
      <c r="M14" s="269"/>
      <c r="N14" s="272"/>
      <c r="O14" s="272"/>
      <c r="P14" s="281"/>
      <c r="Q14" s="232"/>
      <c r="R14" s="233"/>
    </row>
    <row r="15" spans="2:18" ht="18.75" x14ac:dyDescent="0.3">
      <c r="B15" s="286" t="s">
        <v>55</v>
      </c>
      <c r="C15" s="287"/>
      <c r="D15" s="287"/>
      <c r="E15" s="288"/>
      <c r="F15" s="262"/>
      <c r="G15" s="262"/>
      <c r="H15" s="262"/>
      <c r="I15" s="262"/>
      <c r="J15" s="262"/>
      <c r="K15" s="262"/>
      <c r="L15" s="262"/>
      <c r="M15" s="262"/>
      <c r="N15" s="264"/>
      <c r="O15" s="264"/>
      <c r="P15" s="265"/>
    </row>
    <row r="16" spans="2:18" s="232" customFormat="1" ht="18.75" customHeight="1" thickBot="1" x14ac:dyDescent="0.35">
      <c r="B16" s="289"/>
      <c r="C16" s="264"/>
      <c r="D16" s="264"/>
      <c r="E16" s="264"/>
      <c r="F16" s="264"/>
      <c r="G16" s="290"/>
      <c r="H16" s="264"/>
      <c r="I16" s="264"/>
      <c r="J16" s="264"/>
      <c r="K16" s="264"/>
      <c r="L16" s="264"/>
      <c r="M16" s="264"/>
      <c r="N16" s="264"/>
      <c r="O16" s="264"/>
      <c r="P16" s="265"/>
    </row>
    <row r="17" spans="2:20" ht="18.75" customHeight="1" x14ac:dyDescent="0.25">
      <c r="B17" s="291" t="s">
        <v>49</v>
      </c>
      <c r="C17" s="292" t="s">
        <v>30</v>
      </c>
      <c r="D17" s="293"/>
      <c r="E17" s="294"/>
      <c r="F17" s="293"/>
      <c r="G17" s="293"/>
      <c r="H17" s="295">
        <f>K8</f>
        <v>5</v>
      </c>
      <c r="I17" s="261"/>
      <c r="J17" s="262"/>
      <c r="K17" s="296" t="s">
        <v>31</v>
      </c>
      <c r="L17" s="297"/>
      <c r="M17" s="297"/>
      <c r="N17" s="298">
        <f>K8</f>
        <v>5</v>
      </c>
      <c r="O17" s="264"/>
      <c r="P17" s="265"/>
    </row>
    <row r="18" spans="2:20" ht="15.75" customHeight="1" thickBot="1" x14ac:dyDescent="0.35">
      <c r="B18" s="299" t="s">
        <v>48</v>
      </c>
      <c r="C18" s="300"/>
      <c r="D18" s="301" t="s">
        <v>16</v>
      </c>
      <c r="E18" s="302">
        <f>K4</f>
        <v>10000</v>
      </c>
      <c r="F18" s="303" t="s">
        <v>24</v>
      </c>
      <c r="G18" s="304">
        <f>K6/100</f>
        <v>0.1</v>
      </c>
      <c r="H18" s="305" t="s">
        <v>50</v>
      </c>
      <c r="I18" s="306"/>
      <c r="J18" s="262"/>
      <c r="K18" s="307">
        <f>K4</f>
        <v>10000</v>
      </c>
      <c r="L18" s="308" t="s">
        <v>51</v>
      </c>
      <c r="M18" s="309">
        <f>K6/100+1</f>
        <v>1.1000000000000001</v>
      </c>
      <c r="N18" s="310" t="s">
        <v>21</v>
      </c>
      <c r="O18" s="264"/>
      <c r="P18" s="265"/>
      <c r="T18" s="234"/>
    </row>
    <row r="19" spans="2:20" ht="8.25" customHeight="1" thickBot="1" x14ac:dyDescent="0.3">
      <c r="B19" s="311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4"/>
      <c r="O19" s="264"/>
      <c r="P19" s="265"/>
    </row>
    <row r="20" spans="2:20" ht="15.75" customHeight="1" thickBot="1" x14ac:dyDescent="0.45">
      <c r="B20" s="311"/>
      <c r="C20" s="262"/>
      <c r="D20" s="312" t="s">
        <v>32</v>
      </c>
      <c r="E20" s="313">
        <f>K4</f>
        <v>10000</v>
      </c>
      <c r="F20" s="314" t="s">
        <v>17</v>
      </c>
      <c r="G20" s="315">
        <f>(1+K6/100)^ K8</f>
        <v>1.6105100000000006</v>
      </c>
      <c r="H20" s="316" t="s">
        <v>20</v>
      </c>
      <c r="I20" s="314"/>
      <c r="J20" s="317">
        <f>(1+K6/100)^K8</f>
        <v>1.6105100000000006</v>
      </c>
      <c r="K20" s="318">
        <f>K4*(1+K6/100)^K8</f>
        <v>16105.100000000006</v>
      </c>
      <c r="L20" s="319"/>
      <c r="M20" s="320"/>
      <c r="N20" s="264"/>
      <c r="O20" s="264"/>
      <c r="P20" s="265"/>
    </row>
    <row r="21" spans="2:20" ht="16.5" thickBot="1" x14ac:dyDescent="0.3">
      <c r="B21" s="321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3"/>
      <c r="O21" s="323"/>
      <c r="P21" s="324"/>
    </row>
    <row r="22" spans="2:20" x14ac:dyDescent="0.25"/>
    <row r="23" spans="2:20" ht="21" thickBot="1" x14ac:dyDescent="0.35">
      <c r="C23" s="237"/>
      <c r="D23" s="237"/>
    </row>
    <row r="24" spans="2:20" ht="20.25" x14ac:dyDescent="0.3">
      <c r="B24" s="253" t="s">
        <v>90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5"/>
      <c r="Q24" s="229"/>
      <c r="R24" s="229"/>
      <c r="S24" s="229"/>
    </row>
    <row r="25" spans="2:20" ht="18" customHeight="1" thickBot="1" x14ac:dyDescent="0.35">
      <c r="B25" s="246" t="s">
        <v>36</v>
      </c>
      <c r="C25" s="247"/>
      <c r="D25" s="247"/>
      <c r="E25" s="247"/>
      <c r="F25" s="247"/>
      <c r="G25" s="247"/>
      <c r="H25" s="247"/>
      <c r="I25" s="247"/>
      <c r="J25" s="247"/>
      <c r="K25" s="249"/>
      <c r="L25" s="227"/>
      <c r="M25" s="249"/>
      <c r="N25" s="369">
        <f>N43</f>
        <v>7773.2309089481696</v>
      </c>
      <c r="O25" s="370"/>
      <c r="P25" s="265"/>
      <c r="Q25" s="371"/>
    </row>
    <row r="26" spans="2:20" ht="16.5" customHeight="1" thickBot="1" x14ac:dyDescent="0.3">
      <c r="B26" s="244" t="s">
        <v>38</v>
      </c>
      <c r="C26" s="245"/>
      <c r="D26" s="245"/>
      <c r="E26" s="245"/>
      <c r="F26" s="245"/>
      <c r="G26" s="245"/>
      <c r="H26" s="16"/>
      <c r="I26" s="16"/>
      <c r="J26" s="16"/>
      <c r="K26" s="74">
        <v>10000</v>
      </c>
      <c r="L26" s="262"/>
      <c r="M26" s="262"/>
      <c r="N26" s="264"/>
      <c r="O26" s="264"/>
      <c r="P26" s="265"/>
    </row>
    <row r="27" spans="2:20" ht="11.25" customHeight="1" thickBot="1" x14ac:dyDescent="0.35">
      <c r="B27" s="240"/>
      <c r="C27" s="16"/>
      <c r="D27" s="16"/>
      <c r="E27" s="16"/>
      <c r="F27" s="16"/>
      <c r="G27" s="16"/>
      <c r="H27" s="16"/>
      <c r="I27" s="16"/>
      <c r="J27" s="16"/>
      <c r="K27" s="241"/>
      <c r="L27" s="262"/>
      <c r="M27" s="262"/>
      <c r="N27" s="264"/>
      <c r="O27" s="264"/>
      <c r="P27" s="265"/>
    </row>
    <row r="28" spans="2:20" ht="15.75" customHeight="1" thickBot="1" x14ac:dyDescent="0.35">
      <c r="B28" s="242" t="s">
        <v>79</v>
      </c>
      <c r="C28" s="226"/>
      <c r="D28" s="226"/>
      <c r="E28" s="226"/>
      <c r="F28" s="226"/>
      <c r="G28" s="226"/>
      <c r="H28" s="16"/>
      <c r="I28" s="16"/>
      <c r="J28" s="16"/>
      <c r="K28" s="105">
        <v>6.5</v>
      </c>
      <c r="L28" s="327" t="s">
        <v>2</v>
      </c>
      <c r="M28" s="327"/>
      <c r="N28" s="264"/>
      <c r="O28" s="264"/>
      <c r="P28" s="265"/>
    </row>
    <row r="29" spans="2:20" ht="9" customHeight="1" thickBot="1" x14ac:dyDescent="0.35">
      <c r="B29" s="240"/>
      <c r="C29" s="16"/>
      <c r="D29" s="16"/>
      <c r="E29" s="16"/>
      <c r="F29" s="16"/>
      <c r="G29" s="16"/>
      <c r="H29" s="16"/>
      <c r="I29" s="16"/>
      <c r="J29" s="16"/>
      <c r="K29" s="241"/>
      <c r="L29" s="262"/>
      <c r="M29" s="262"/>
      <c r="N29" s="264"/>
      <c r="O29" s="264"/>
      <c r="P29" s="326"/>
    </row>
    <row r="30" spans="2:20" ht="16.5" customHeight="1" thickBot="1" x14ac:dyDescent="0.35">
      <c r="B30" s="243" t="s">
        <v>23</v>
      </c>
      <c r="C30" s="225"/>
      <c r="D30" s="225"/>
      <c r="E30" s="225"/>
      <c r="F30" s="225"/>
      <c r="G30" s="225"/>
      <c r="H30" s="16"/>
      <c r="I30" s="16"/>
      <c r="J30" s="16"/>
      <c r="K30" s="54">
        <v>4</v>
      </c>
      <c r="L30" s="328" t="s">
        <v>10</v>
      </c>
      <c r="M30" s="328"/>
      <c r="N30" s="264"/>
      <c r="O30" s="264"/>
      <c r="P30" s="265"/>
    </row>
    <row r="31" spans="2:20" x14ac:dyDescent="0.25">
      <c r="B31" s="256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8"/>
      <c r="Q31" s="231"/>
      <c r="R31" s="231"/>
      <c r="S31" s="231"/>
    </row>
    <row r="32" spans="2:20" ht="18.75" x14ac:dyDescent="0.3">
      <c r="B32" s="259" t="s">
        <v>11</v>
      </c>
      <c r="C32" s="260" t="s">
        <v>12</v>
      </c>
      <c r="D32" s="260"/>
      <c r="E32" s="261"/>
      <c r="F32" s="262"/>
      <c r="G32" s="262"/>
      <c r="H32" s="263" t="s">
        <v>14</v>
      </c>
      <c r="I32" s="263"/>
      <c r="J32" s="263"/>
      <c r="K32" s="262"/>
      <c r="L32" s="262"/>
      <c r="M32" s="262"/>
      <c r="N32" s="264"/>
      <c r="O32" s="264"/>
      <c r="P32" s="265"/>
      <c r="Q32" s="232"/>
      <c r="R32" s="233"/>
    </row>
    <row r="33" spans="2:19" ht="20.25" x14ac:dyDescent="0.3">
      <c r="B33" s="266" t="s">
        <v>28</v>
      </c>
      <c r="C33" s="267"/>
      <c r="D33" s="267"/>
      <c r="E33" s="268"/>
      <c r="F33" s="262"/>
      <c r="G33" s="269" t="s">
        <v>26</v>
      </c>
      <c r="H33" s="262"/>
      <c r="I33" s="262"/>
      <c r="J33" s="262"/>
      <c r="K33" s="329">
        <f>K28</f>
        <v>6.5</v>
      </c>
      <c r="L33" s="269" t="s">
        <v>52</v>
      </c>
      <c r="M33" s="330">
        <v>100</v>
      </c>
      <c r="N33" s="331"/>
      <c r="O33" s="272"/>
      <c r="P33" s="273"/>
      <c r="Q33" s="232"/>
      <c r="R33" s="233"/>
    </row>
    <row r="34" spans="2:19" ht="20.25" x14ac:dyDescent="0.3">
      <c r="B34" s="274" t="s">
        <v>5</v>
      </c>
      <c r="C34" s="275"/>
      <c r="D34" s="275"/>
      <c r="E34" s="268"/>
      <c r="F34" s="262"/>
      <c r="G34" s="262"/>
      <c r="H34" s="276" t="s">
        <v>25</v>
      </c>
      <c r="I34" s="276"/>
      <c r="J34" s="276"/>
      <c r="K34" s="270">
        <f>K28/100</f>
        <v>6.5000000000000002E-2</v>
      </c>
      <c r="L34" s="262"/>
      <c r="M34" s="262"/>
      <c r="N34" s="264"/>
      <c r="O34" s="264"/>
      <c r="P34" s="265"/>
      <c r="Q34" s="232"/>
      <c r="R34" s="232"/>
    </row>
    <row r="35" spans="2:19" ht="18.75" x14ac:dyDescent="0.3">
      <c r="B35" s="277" t="s">
        <v>6</v>
      </c>
      <c r="C35" s="275"/>
      <c r="D35" s="275"/>
      <c r="E35" s="268"/>
      <c r="F35" s="262"/>
      <c r="G35" s="262"/>
      <c r="H35" s="279" t="s">
        <v>16</v>
      </c>
      <c r="I35" s="279"/>
      <c r="J35" s="279"/>
      <c r="K35" s="332">
        <f>K26</f>
        <v>10000</v>
      </c>
      <c r="L35" s="269"/>
      <c r="M35" s="269"/>
      <c r="N35" s="272"/>
      <c r="O35" s="272"/>
      <c r="P35" s="281"/>
      <c r="Q35" s="232"/>
      <c r="R35" s="233"/>
    </row>
    <row r="36" spans="2:19" ht="18.75" x14ac:dyDescent="0.3">
      <c r="B36" s="282" t="s">
        <v>7</v>
      </c>
      <c r="C36" s="275"/>
      <c r="D36" s="275"/>
      <c r="E36" s="268"/>
      <c r="F36" s="262"/>
      <c r="G36" s="262"/>
      <c r="H36" s="283" t="s">
        <v>9</v>
      </c>
      <c r="I36" s="284"/>
      <c r="J36" s="284"/>
      <c r="K36" s="285">
        <f>K30</f>
        <v>4</v>
      </c>
      <c r="L36" s="269"/>
      <c r="M36" s="269"/>
      <c r="N36" s="272"/>
      <c r="O36" s="272"/>
      <c r="P36" s="281"/>
      <c r="Q36" s="232"/>
      <c r="R36" s="233"/>
    </row>
    <row r="37" spans="2:19" ht="18.75" x14ac:dyDescent="0.3">
      <c r="B37" s="286" t="s">
        <v>55</v>
      </c>
      <c r="C37" s="287"/>
      <c r="D37" s="287"/>
      <c r="E37" s="288"/>
      <c r="F37" s="262"/>
      <c r="G37" s="262"/>
      <c r="H37" s="262"/>
      <c r="I37" s="262"/>
      <c r="J37" s="262"/>
      <c r="K37" s="262"/>
      <c r="L37" s="262"/>
      <c r="M37" s="262"/>
      <c r="N37" s="264"/>
      <c r="O37" s="264"/>
      <c r="P37" s="265"/>
    </row>
    <row r="38" spans="2:19" ht="19.5" thickBot="1" x14ac:dyDescent="0.35">
      <c r="B38" s="289"/>
      <c r="C38" s="264"/>
      <c r="D38" s="264"/>
      <c r="E38" s="264"/>
      <c r="F38" s="264"/>
      <c r="G38" s="290"/>
      <c r="H38" s="264"/>
      <c r="I38" s="264"/>
      <c r="J38" s="264"/>
      <c r="K38" s="264"/>
      <c r="L38" s="264"/>
      <c r="M38" s="264"/>
      <c r="N38" s="264"/>
      <c r="O38" s="264"/>
      <c r="P38" s="265"/>
      <c r="Q38" s="232"/>
      <c r="R38" s="232"/>
      <c r="S38" s="232"/>
    </row>
    <row r="39" spans="2:19" x14ac:dyDescent="0.25">
      <c r="B39" s="296" t="s">
        <v>29</v>
      </c>
      <c r="C39" s="333" t="s">
        <v>3</v>
      </c>
      <c r="D39" s="334"/>
      <c r="E39" s="296" t="s">
        <v>30</v>
      </c>
      <c r="F39" s="335"/>
      <c r="G39" s="297"/>
      <c r="H39" s="297"/>
      <c r="I39" s="297"/>
      <c r="J39" s="336">
        <f>K30</f>
        <v>4</v>
      </c>
      <c r="K39" s="337" t="s">
        <v>47</v>
      </c>
      <c r="L39" s="335"/>
      <c r="M39" s="297"/>
      <c r="N39" s="297"/>
      <c r="O39" s="298">
        <f>K30</f>
        <v>4</v>
      </c>
      <c r="P39" s="265"/>
    </row>
    <row r="40" spans="2:19" ht="19.5" thickBot="1" x14ac:dyDescent="0.35">
      <c r="B40" s="338" t="s">
        <v>15</v>
      </c>
      <c r="C40" s="339"/>
      <c r="D40" s="340"/>
      <c r="E40" s="341">
        <f>K26</f>
        <v>10000</v>
      </c>
      <c r="F40" s="342" t="s">
        <v>39</v>
      </c>
      <c r="G40" s="308" t="s">
        <v>40</v>
      </c>
      <c r="H40" s="343">
        <f>K28/100</f>
        <v>6.5000000000000002E-2</v>
      </c>
      <c r="I40" s="344" t="s">
        <v>18</v>
      </c>
      <c r="J40" s="345"/>
      <c r="K40" s="341">
        <f>K26</f>
        <v>10000</v>
      </c>
      <c r="L40" s="346" t="s">
        <v>41</v>
      </c>
      <c r="M40" s="308" t="s">
        <v>27</v>
      </c>
      <c r="N40" s="347">
        <f>K28/100+1</f>
        <v>1.0649999999999999</v>
      </c>
      <c r="O40" s="310" t="s">
        <v>18</v>
      </c>
      <c r="P40" s="265"/>
    </row>
    <row r="41" spans="2:19" ht="19.5" thickBot="1" x14ac:dyDescent="0.35">
      <c r="B41" s="348"/>
      <c r="C41" s="340"/>
      <c r="D41" s="340"/>
      <c r="E41" s="332"/>
      <c r="F41" s="332"/>
      <c r="G41" s="349"/>
      <c r="H41" s="350"/>
      <c r="I41" s="350"/>
      <c r="J41" s="350"/>
      <c r="K41" s="351"/>
      <c r="L41" s="352"/>
      <c r="M41" s="352"/>
      <c r="N41" s="353"/>
      <c r="O41" s="354"/>
      <c r="P41" s="355"/>
      <c r="Q41" s="235"/>
      <c r="R41" s="236"/>
    </row>
    <row r="42" spans="2:19" ht="13.5" customHeight="1" thickBot="1" x14ac:dyDescent="0.3">
      <c r="B42" s="296" t="s">
        <v>32</v>
      </c>
      <c r="C42" s="297"/>
      <c r="D42" s="297"/>
      <c r="E42" s="356">
        <f>K30</f>
        <v>4</v>
      </c>
      <c r="F42" s="357"/>
      <c r="G42" s="358" t="s">
        <v>45</v>
      </c>
      <c r="H42" s="262"/>
      <c r="I42" s="262"/>
      <c r="J42" s="262"/>
      <c r="K42" s="262"/>
      <c r="L42" s="262"/>
      <c r="M42" s="358" t="s">
        <v>46</v>
      </c>
      <c r="N42" s="264"/>
      <c r="O42" s="264"/>
      <c r="P42" s="265"/>
    </row>
    <row r="43" spans="2:19" ht="15.75" customHeight="1" thickBot="1" x14ac:dyDescent="0.45">
      <c r="B43" s="341">
        <f>K26</f>
        <v>10000</v>
      </c>
      <c r="C43" s="359" t="s">
        <v>42</v>
      </c>
      <c r="D43" s="344" t="s">
        <v>17</v>
      </c>
      <c r="E43" s="360">
        <f>(1+K28/100)</f>
        <v>1.0649999999999999</v>
      </c>
      <c r="F43" s="361"/>
      <c r="G43" s="362">
        <f>K26</f>
        <v>10000</v>
      </c>
      <c r="H43" s="363" t="s">
        <v>20</v>
      </c>
      <c r="I43" s="363" t="s">
        <v>37</v>
      </c>
      <c r="J43" s="364" t="s">
        <v>17</v>
      </c>
      <c r="K43" s="365">
        <f>(1+K28/100)^K30</f>
        <v>1.2864663506249996</v>
      </c>
      <c r="L43" s="366"/>
      <c r="M43" s="367" t="s">
        <v>89</v>
      </c>
      <c r="N43" s="368">
        <f>K26/(1+K28/100)^K30</f>
        <v>7773.2309089481696</v>
      </c>
      <c r="O43" s="264"/>
      <c r="P43" s="265"/>
    </row>
    <row r="44" spans="2:19" ht="19.5" customHeight="1" thickBot="1" x14ac:dyDescent="0.3">
      <c r="B44" s="321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3"/>
      <c r="O44" s="323"/>
      <c r="P44" s="324"/>
    </row>
    <row r="45" spans="2:19" ht="15" customHeight="1" x14ac:dyDescent="0.25"/>
    <row r="46" spans="2:19" ht="15.75" customHeight="1" thickBot="1" x14ac:dyDescent="0.35">
      <c r="C46" s="237"/>
      <c r="D46" s="237"/>
    </row>
    <row r="47" spans="2:19" ht="20.25" customHeight="1" x14ac:dyDescent="0.3">
      <c r="B47" s="253" t="s">
        <v>90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5"/>
      <c r="Q47" s="229"/>
      <c r="R47" s="229"/>
      <c r="S47" s="229"/>
    </row>
    <row r="48" spans="2:19" ht="18" customHeight="1" thickBot="1" x14ac:dyDescent="0.35">
      <c r="B48" s="246" t="s">
        <v>56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460"/>
      <c r="N48" s="461">
        <f>K75</f>
        <v>6.4999999999999947</v>
      </c>
      <c r="O48" s="462" t="s">
        <v>1</v>
      </c>
      <c r="P48" s="265"/>
    </row>
    <row r="49" spans="2:19" ht="16.5" customHeight="1" thickBot="1" x14ac:dyDescent="0.3">
      <c r="B49" s="244" t="s">
        <v>38</v>
      </c>
      <c r="C49" s="245"/>
      <c r="D49" s="245"/>
      <c r="E49" s="245"/>
      <c r="F49" s="245"/>
      <c r="G49" s="245"/>
      <c r="H49" s="16"/>
      <c r="I49" s="16"/>
      <c r="J49" s="16"/>
      <c r="K49" s="74">
        <v>10000</v>
      </c>
      <c r="L49" s="262"/>
      <c r="M49" s="262"/>
      <c r="N49" s="264"/>
      <c r="O49" s="264"/>
      <c r="P49" s="265"/>
    </row>
    <row r="50" spans="2:19" ht="11.25" customHeight="1" thickBot="1" x14ac:dyDescent="0.35">
      <c r="B50" s="240"/>
      <c r="C50" s="16"/>
      <c r="D50" s="16"/>
      <c r="E50" s="16"/>
      <c r="F50" s="16"/>
      <c r="G50" s="16"/>
      <c r="H50" s="16"/>
      <c r="I50" s="16"/>
      <c r="J50" s="16"/>
      <c r="K50" s="241"/>
      <c r="L50" s="262"/>
      <c r="M50" s="262"/>
      <c r="N50" s="264"/>
      <c r="O50" s="264"/>
      <c r="P50" s="265"/>
    </row>
    <row r="51" spans="2:19" ht="15.75" customHeight="1" thickBot="1" x14ac:dyDescent="0.35">
      <c r="B51" s="238" t="s">
        <v>58</v>
      </c>
      <c r="C51" s="239"/>
      <c r="D51" s="239"/>
      <c r="E51" s="239"/>
      <c r="F51" s="239"/>
      <c r="G51" s="239"/>
      <c r="H51" s="16"/>
      <c r="I51" s="16"/>
      <c r="J51" s="16"/>
      <c r="K51" s="117">
        <f>N43</f>
        <v>7773.2309089481696</v>
      </c>
      <c r="L51" s="327"/>
      <c r="M51" s="327"/>
      <c r="N51" s="264"/>
      <c r="O51" s="264"/>
      <c r="P51" s="265"/>
    </row>
    <row r="52" spans="2:19" ht="9" customHeight="1" thickBot="1" x14ac:dyDescent="0.35">
      <c r="B52" s="240"/>
      <c r="C52" s="16"/>
      <c r="D52" s="16"/>
      <c r="E52" s="16"/>
      <c r="F52" s="16"/>
      <c r="G52" s="16"/>
      <c r="H52" s="16"/>
      <c r="I52" s="16"/>
      <c r="J52" s="16"/>
      <c r="K52" s="241"/>
      <c r="L52" s="262"/>
      <c r="M52" s="262"/>
      <c r="N52" s="264"/>
      <c r="O52" s="264"/>
      <c r="P52" s="326"/>
    </row>
    <row r="53" spans="2:19" ht="16.5" customHeight="1" thickBot="1" x14ac:dyDescent="0.35">
      <c r="B53" s="243" t="s">
        <v>23</v>
      </c>
      <c r="C53" s="225"/>
      <c r="D53" s="225"/>
      <c r="E53" s="225"/>
      <c r="F53" s="225"/>
      <c r="G53" s="225"/>
      <c r="H53" s="16"/>
      <c r="I53" s="16"/>
      <c r="J53" s="16"/>
      <c r="K53" s="54">
        <v>4</v>
      </c>
      <c r="L53" s="328" t="s">
        <v>10</v>
      </c>
      <c r="M53" s="328"/>
      <c r="N53" s="264"/>
      <c r="O53" s="264"/>
      <c r="P53" s="265"/>
    </row>
    <row r="54" spans="2:19" ht="16.5" thickBot="1" x14ac:dyDescent="0.3">
      <c r="B54" s="256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8"/>
      <c r="Q54" s="231"/>
      <c r="R54" s="231"/>
      <c r="S54" s="231"/>
    </row>
    <row r="55" spans="2:19" ht="18.75" x14ac:dyDescent="0.3">
      <c r="B55" s="372" t="s">
        <v>11</v>
      </c>
      <c r="C55" s="373" t="s">
        <v>12</v>
      </c>
      <c r="D55" s="373"/>
      <c r="E55" s="374"/>
      <c r="F55" s="262"/>
      <c r="G55" s="262"/>
      <c r="H55" s="263" t="s">
        <v>14</v>
      </c>
      <c r="I55" s="263"/>
      <c r="J55" s="263"/>
      <c r="K55" s="262"/>
      <c r="L55" s="262"/>
      <c r="M55" s="262"/>
      <c r="N55" s="264"/>
      <c r="O55" s="264"/>
      <c r="P55" s="265"/>
      <c r="Q55" s="232"/>
      <c r="R55" s="233"/>
    </row>
    <row r="56" spans="2:19" ht="20.25" x14ac:dyDescent="0.3">
      <c r="B56" s="266" t="s">
        <v>28</v>
      </c>
      <c r="C56" s="267"/>
      <c r="D56" s="267"/>
      <c r="E56" s="375"/>
      <c r="F56" s="262"/>
      <c r="G56" s="269"/>
      <c r="H56" s="262"/>
      <c r="I56" s="262"/>
      <c r="J56" s="262"/>
      <c r="K56" s="329"/>
      <c r="L56" s="269"/>
      <c r="M56" s="330"/>
      <c r="N56" s="331"/>
      <c r="O56" s="272"/>
      <c r="P56" s="273"/>
      <c r="Q56" s="232"/>
      <c r="R56" s="233"/>
    </row>
    <row r="57" spans="2:19" ht="20.25" x14ac:dyDescent="0.3">
      <c r="B57" s="274" t="s">
        <v>5</v>
      </c>
      <c r="C57" s="275"/>
      <c r="D57" s="275"/>
      <c r="E57" s="375"/>
      <c r="F57" s="262"/>
      <c r="G57" s="262"/>
      <c r="H57" s="376" t="s">
        <v>8</v>
      </c>
      <c r="I57" s="276"/>
      <c r="J57" s="276"/>
      <c r="K57" s="377">
        <f>K51</f>
        <v>7773.2309089481696</v>
      </c>
      <c r="L57" s="262"/>
      <c r="M57" s="262"/>
      <c r="N57" s="264"/>
      <c r="O57" s="264"/>
      <c r="P57" s="265"/>
      <c r="Q57" s="232"/>
      <c r="R57" s="232"/>
    </row>
    <row r="58" spans="2:19" ht="18.75" x14ac:dyDescent="0.3">
      <c r="B58" s="277" t="s">
        <v>6</v>
      </c>
      <c r="C58" s="275"/>
      <c r="D58" s="275"/>
      <c r="E58" s="375"/>
      <c r="F58" s="262"/>
      <c r="G58" s="262"/>
      <c r="H58" s="279" t="s">
        <v>16</v>
      </c>
      <c r="I58" s="279"/>
      <c r="J58" s="279"/>
      <c r="K58" s="332">
        <f>K49</f>
        <v>10000</v>
      </c>
      <c r="L58" s="269"/>
      <c r="M58" s="269"/>
      <c r="N58" s="272"/>
      <c r="O58" s="272"/>
      <c r="P58" s="281"/>
      <c r="Q58" s="232"/>
      <c r="R58" s="233"/>
    </row>
    <row r="59" spans="2:19" ht="18.75" x14ac:dyDescent="0.3">
      <c r="B59" s="282" t="s">
        <v>7</v>
      </c>
      <c r="C59" s="275"/>
      <c r="D59" s="275"/>
      <c r="E59" s="375"/>
      <c r="F59" s="262"/>
      <c r="G59" s="262"/>
      <c r="H59" s="283" t="s">
        <v>9</v>
      </c>
      <c r="I59" s="284"/>
      <c r="J59" s="284"/>
      <c r="K59" s="285">
        <f>K53</f>
        <v>4</v>
      </c>
      <c r="L59" s="269"/>
      <c r="M59" s="269"/>
      <c r="N59" s="272"/>
      <c r="O59" s="272"/>
      <c r="P59" s="281"/>
      <c r="Q59" s="232"/>
      <c r="R59" s="233"/>
    </row>
    <row r="60" spans="2:19" ht="19.5" thickBot="1" x14ac:dyDescent="0.35">
      <c r="B60" s="378" t="s">
        <v>55</v>
      </c>
      <c r="C60" s="379"/>
      <c r="D60" s="379"/>
      <c r="E60" s="345"/>
      <c r="F60" s="262"/>
      <c r="G60" s="262"/>
      <c r="H60" s="262"/>
      <c r="I60" s="262"/>
      <c r="J60" s="262"/>
      <c r="K60" s="262"/>
      <c r="L60" s="262"/>
      <c r="M60" s="262"/>
      <c r="N60" s="264"/>
      <c r="O60" s="264"/>
      <c r="P60" s="265"/>
    </row>
    <row r="61" spans="2:19" ht="19.5" thickBot="1" x14ac:dyDescent="0.35">
      <c r="B61" s="289"/>
      <c r="C61" s="264"/>
      <c r="D61" s="264"/>
      <c r="E61" s="264"/>
      <c r="F61" s="264"/>
      <c r="G61" s="290"/>
      <c r="H61" s="264"/>
      <c r="I61" s="264"/>
      <c r="J61" s="264"/>
      <c r="K61" s="264"/>
      <c r="L61" s="264"/>
      <c r="M61" s="264"/>
      <c r="N61" s="264"/>
      <c r="O61" s="264"/>
      <c r="P61" s="265"/>
      <c r="Q61" s="232"/>
      <c r="R61" s="232"/>
      <c r="S61" s="232"/>
    </row>
    <row r="62" spans="2:19" x14ac:dyDescent="0.25">
      <c r="B62" s="296" t="s">
        <v>29</v>
      </c>
      <c r="C62" s="333" t="s">
        <v>3</v>
      </c>
      <c r="D62" s="334"/>
      <c r="E62" s="296" t="s">
        <v>30</v>
      </c>
      <c r="F62" s="335"/>
      <c r="G62" s="297"/>
      <c r="H62" s="297"/>
      <c r="I62" s="297"/>
      <c r="J62" s="380">
        <f>K53</f>
        <v>4</v>
      </c>
      <c r="K62" s="381"/>
      <c r="L62" s="358"/>
      <c r="M62" s="262"/>
      <c r="N62" s="264"/>
      <c r="O62" s="382"/>
      <c r="P62" s="265"/>
    </row>
    <row r="63" spans="2:19" ht="19.5" thickBot="1" x14ac:dyDescent="0.35">
      <c r="B63" s="338" t="s">
        <v>15</v>
      </c>
      <c r="C63" s="339"/>
      <c r="D63" s="340"/>
      <c r="E63" s="341">
        <f>K49</f>
        <v>10000</v>
      </c>
      <c r="F63" s="383" t="s">
        <v>20</v>
      </c>
      <c r="G63" s="384">
        <f>K51</f>
        <v>7773.2309089481696</v>
      </c>
      <c r="H63" s="385" t="s">
        <v>60</v>
      </c>
      <c r="I63" s="386" t="s">
        <v>59</v>
      </c>
      <c r="J63" s="387" t="s">
        <v>18</v>
      </c>
      <c r="K63" s="388"/>
      <c r="L63" s="389"/>
      <c r="M63" s="350"/>
      <c r="N63" s="390"/>
      <c r="O63" s="391"/>
      <c r="P63" s="265"/>
    </row>
    <row r="64" spans="2:19" ht="19.5" thickBot="1" x14ac:dyDescent="0.35">
      <c r="B64" s="348"/>
      <c r="C64" s="340"/>
      <c r="D64" s="340"/>
      <c r="E64" s="332"/>
      <c r="F64" s="392"/>
      <c r="G64" s="393"/>
      <c r="H64" s="394"/>
      <c r="I64" s="395"/>
      <c r="J64" s="396"/>
      <c r="K64" s="332"/>
      <c r="L64" s="389"/>
      <c r="M64" s="350"/>
      <c r="N64" s="390"/>
      <c r="O64" s="391"/>
      <c r="P64" s="265"/>
    </row>
    <row r="65" spans="2:34" ht="18.75" x14ac:dyDescent="0.3">
      <c r="B65" s="348"/>
      <c r="C65" s="340"/>
      <c r="D65" s="296" t="s">
        <v>31</v>
      </c>
      <c r="E65" s="397"/>
      <c r="F65" s="398"/>
      <c r="G65" s="399"/>
      <c r="H65" s="400"/>
      <c r="I65" s="401"/>
      <c r="J65" s="402"/>
      <c r="K65" s="403">
        <f>K53</f>
        <v>4</v>
      </c>
      <c r="L65" s="389"/>
      <c r="M65" s="350"/>
      <c r="N65" s="390"/>
      <c r="O65" s="391"/>
      <c r="P65" s="265"/>
    </row>
    <row r="66" spans="2:34" ht="19.5" thickBot="1" x14ac:dyDescent="0.35">
      <c r="B66" s="348"/>
      <c r="C66" s="340"/>
      <c r="D66" s="404"/>
      <c r="E66" s="405">
        <f>K49</f>
        <v>10000</v>
      </c>
      <c r="F66" s="406" t="s">
        <v>52</v>
      </c>
      <c r="G66" s="407">
        <f>K51</f>
        <v>7773.2309089481696</v>
      </c>
      <c r="H66" s="408" t="s">
        <v>61</v>
      </c>
      <c r="I66" s="409">
        <v>1</v>
      </c>
      <c r="J66" s="308" t="s">
        <v>62</v>
      </c>
      <c r="K66" s="410" t="s">
        <v>63</v>
      </c>
      <c r="L66" s="352"/>
      <c r="M66" s="352"/>
      <c r="N66" s="353"/>
      <c r="O66" s="354"/>
      <c r="P66" s="355"/>
      <c r="Q66" s="235"/>
      <c r="R66" s="236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</row>
    <row r="67" spans="2:34" ht="19.5" thickBot="1" x14ac:dyDescent="0.35">
      <c r="B67" s="348"/>
      <c r="C67" s="340"/>
      <c r="D67" s="340"/>
      <c r="E67" s="411"/>
      <c r="F67" s="412"/>
      <c r="G67" s="413"/>
      <c r="H67" s="414"/>
      <c r="I67" s="415"/>
      <c r="J67" s="350"/>
      <c r="K67" s="416"/>
      <c r="L67" s="352"/>
      <c r="M67" s="352"/>
      <c r="N67" s="353"/>
      <c r="O67" s="354"/>
      <c r="P67" s="355"/>
      <c r="Q67" s="235"/>
      <c r="R67" s="236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</row>
    <row r="68" spans="2:34" ht="13.5" customHeight="1" x14ac:dyDescent="0.25">
      <c r="B68" s="417"/>
      <c r="C68" s="262"/>
      <c r="D68" s="296" t="s">
        <v>32</v>
      </c>
      <c r="E68" s="418"/>
      <c r="F68" s="418"/>
      <c r="G68" s="419">
        <f>K53</f>
        <v>4</v>
      </c>
      <c r="H68" s="297"/>
      <c r="I68" s="297"/>
      <c r="J68" s="297"/>
      <c r="K68" s="374"/>
      <c r="L68" s="262"/>
      <c r="M68" s="358"/>
      <c r="N68" s="264"/>
      <c r="O68" s="264"/>
      <c r="P68" s="265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</row>
    <row r="69" spans="2:34" ht="15.75" customHeight="1" thickBot="1" x14ac:dyDescent="0.35">
      <c r="B69" s="420"/>
      <c r="C69" s="421"/>
      <c r="D69" s="422"/>
      <c r="E69" s="423">
        <f>K49/K51</f>
        <v>1.2864663506249996</v>
      </c>
      <c r="F69" s="424" t="s">
        <v>20</v>
      </c>
      <c r="G69" s="425" t="s">
        <v>64</v>
      </c>
      <c r="H69" s="426"/>
      <c r="I69" s="379"/>
      <c r="J69" s="379"/>
      <c r="K69" s="427"/>
      <c r="L69" s="366"/>
      <c r="M69" s="428"/>
      <c r="N69" s="429"/>
      <c r="O69" s="264"/>
      <c r="P69" s="265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</row>
    <row r="70" spans="2:34" ht="15.75" customHeight="1" thickBot="1" x14ac:dyDescent="0.35">
      <c r="B70" s="420"/>
      <c r="C70" s="421"/>
      <c r="D70" s="352"/>
      <c r="E70" s="430"/>
      <c r="F70" s="332"/>
      <c r="G70" s="431"/>
      <c r="H70" s="432"/>
      <c r="I70" s="262"/>
      <c r="J70" s="262"/>
      <c r="K70" s="433"/>
      <c r="L70" s="366"/>
      <c r="M70" s="428"/>
      <c r="N70" s="429"/>
      <c r="O70" s="264"/>
      <c r="P70" s="265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</row>
    <row r="71" spans="2:34" ht="19.5" thickBot="1" x14ac:dyDescent="0.35">
      <c r="B71" s="311"/>
      <c r="C71" s="262"/>
      <c r="D71" s="434" t="s">
        <v>67</v>
      </c>
      <c r="E71" s="364"/>
      <c r="F71" s="435"/>
      <c r="G71" s="436">
        <f>K53</f>
        <v>4</v>
      </c>
      <c r="H71" s="437" t="s">
        <v>65</v>
      </c>
      <c r="I71" s="438"/>
      <c r="J71" s="439"/>
      <c r="K71" s="440"/>
      <c r="L71" s="441"/>
      <c r="M71" s="442"/>
      <c r="N71" s="443"/>
      <c r="O71" s="264"/>
      <c r="P71" s="265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</row>
    <row r="72" spans="2:34" ht="16.5" thickBot="1" x14ac:dyDescent="0.3">
      <c r="B72" s="31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4"/>
      <c r="O72" s="264"/>
      <c r="P72" s="265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</row>
    <row r="73" spans="2:34" ht="19.5" thickBot="1" x14ac:dyDescent="0.35">
      <c r="B73" s="311"/>
      <c r="C73" s="262"/>
      <c r="D73" s="444" t="s">
        <v>46</v>
      </c>
      <c r="E73" s="445">
        <f>(K49/K51)^(1/K53)</f>
        <v>1.0649999999999999</v>
      </c>
      <c r="F73" s="446" t="s">
        <v>20</v>
      </c>
      <c r="G73" s="447" t="s">
        <v>64</v>
      </c>
      <c r="H73" s="448"/>
      <c r="I73" s="448"/>
      <c r="J73" s="448"/>
      <c r="K73" s="443"/>
      <c r="L73" s="262"/>
      <c r="M73" s="262"/>
      <c r="N73" s="264"/>
      <c r="O73" s="264"/>
      <c r="P73" s="265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</row>
    <row r="74" spans="2:34" ht="19.5" thickBot="1" x14ac:dyDescent="0.35">
      <c r="B74" s="311"/>
      <c r="C74" s="262"/>
      <c r="D74" s="444" t="s">
        <v>68</v>
      </c>
      <c r="E74" s="449">
        <f>E73</f>
        <v>1.0649999999999999</v>
      </c>
      <c r="F74" s="450">
        <f>-1</f>
        <v>-1</v>
      </c>
      <c r="G74" s="451" t="s">
        <v>20</v>
      </c>
      <c r="H74" s="452" t="s">
        <v>59</v>
      </c>
      <c r="I74" s="448"/>
      <c r="J74" s="448"/>
      <c r="K74" s="443"/>
      <c r="L74" s="262"/>
      <c r="M74" s="262"/>
      <c r="N74" s="264"/>
      <c r="O74" s="264"/>
      <c r="P74" s="265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</row>
    <row r="75" spans="2:34" ht="25.5" thickBot="1" x14ac:dyDescent="0.55000000000000004">
      <c r="B75" s="311"/>
      <c r="C75" s="453"/>
      <c r="D75" s="454" t="s">
        <v>69</v>
      </c>
      <c r="E75" s="455">
        <f>E73-1</f>
        <v>6.4999999999999947E-2</v>
      </c>
      <c r="F75" s="456" t="s">
        <v>20</v>
      </c>
      <c r="G75" s="452" t="s">
        <v>59</v>
      </c>
      <c r="H75" s="448"/>
      <c r="I75" s="448"/>
      <c r="J75" s="457" t="s">
        <v>78</v>
      </c>
      <c r="K75" s="458">
        <f>(E74-1)*100</f>
        <v>6.4999999999999947</v>
      </c>
      <c r="L75" s="320" t="s">
        <v>1</v>
      </c>
      <c r="M75" s="262"/>
      <c r="N75" s="264"/>
      <c r="O75" s="264"/>
      <c r="P75" s="265"/>
    </row>
    <row r="76" spans="2:34" ht="7.5" customHeight="1" thickBot="1" x14ac:dyDescent="0.3">
      <c r="B76" s="459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4"/>
    </row>
    <row r="77" spans="2:34" ht="21" thickBot="1" x14ac:dyDescent="0.35">
      <c r="C77" s="237"/>
      <c r="D77" s="237"/>
    </row>
    <row r="78" spans="2:34" ht="20.25" x14ac:dyDescent="0.3">
      <c r="B78" s="253" t="s">
        <v>90</v>
      </c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5"/>
      <c r="Q78" s="229"/>
      <c r="R78" s="229"/>
      <c r="S78" s="229"/>
    </row>
    <row r="79" spans="2:34" ht="18" customHeight="1" thickBot="1" x14ac:dyDescent="0.35">
      <c r="B79" s="246" t="s">
        <v>72</v>
      </c>
      <c r="C79" s="247"/>
      <c r="D79" s="247"/>
      <c r="E79" s="247"/>
      <c r="F79" s="247"/>
      <c r="G79" s="247"/>
      <c r="H79" s="247"/>
      <c r="I79" s="247"/>
      <c r="J79" s="247"/>
      <c r="K79" s="247"/>
      <c r="L79" s="481"/>
      <c r="M79" s="460"/>
      <c r="N79" s="461">
        <f>K107</f>
        <v>0</v>
      </c>
      <c r="O79" s="462" t="s">
        <v>1</v>
      </c>
      <c r="P79" s="265"/>
    </row>
    <row r="80" spans="2:34" ht="16.5" customHeight="1" thickBot="1" x14ac:dyDescent="0.3">
      <c r="B80" s="244" t="s">
        <v>38</v>
      </c>
      <c r="C80" s="245"/>
      <c r="D80" s="245"/>
      <c r="E80" s="245"/>
      <c r="F80" s="245"/>
      <c r="G80" s="245"/>
      <c r="H80" s="16"/>
      <c r="I80" s="16"/>
      <c r="J80" s="16"/>
      <c r="K80" s="74">
        <v>10000</v>
      </c>
      <c r="L80" s="262"/>
      <c r="M80" s="262"/>
      <c r="N80" s="264"/>
      <c r="O80" s="264"/>
      <c r="P80" s="265"/>
    </row>
    <row r="81" spans="2:19" ht="11.25" customHeight="1" thickBot="1" x14ac:dyDescent="0.35">
      <c r="B81" s="240"/>
      <c r="C81" s="16"/>
      <c r="D81" s="16"/>
      <c r="E81" s="16"/>
      <c r="F81" s="16"/>
      <c r="G81" s="16"/>
      <c r="H81" s="16"/>
      <c r="I81" s="16"/>
      <c r="J81" s="16"/>
      <c r="K81" s="241"/>
      <c r="L81" s="262"/>
      <c r="M81" s="262"/>
      <c r="N81" s="264"/>
      <c r="O81" s="264"/>
      <c r="P81" s="265"/>
    </row>
    <row r="82" spans="2:19" ht="15.75" customHeight="1" thickBot="1" x14ac:dyDescent="0.35">
      <c r="B82" s="238" t="s">
        <v>58</v>
      </c>
      <c r="C82" s="239"/>
      <c r="D82" s="239"/>
      <c r="E82" s="239"/>
      <c r="F82" s="239"/>
      <c r="G82" s="239"/>
      <c r="H82" s="16"/>
      <c r="I82" s="16"/>
      <c r="J82" s="16"/>
      <c r="K82" s="117">
        <v>7777</v>
      </c>
      <c r="L82" s="327"/>
      <c r="M82" s="327"/>
      <c r="N82" s="264"/>
      <c r="O82" s="264"/>
      <c r="P82" s="265"/>
    </row>
    <row r="83" spans="2:19" ht="9" customHeight="1" thickBot="1" x14ac:dyDescent="0.35">
      <c r="B83" s="240"/>
      <c r="C83" s="16"/>
      <c r="D83" s="16"/>
      <c r="E83" s="16"/>
      <c r="F83" s="16"/>
      <c r="G83" s="16"/>
      <c r="H83" s="16"/>
      <c r="I83" s="16"/>
      <c r="J83" s="16"/>
      <c r="K83" s="241"/>
      <c r="L83" s="262"/>
      <c r="M83" s="262"/>
      <c r="N83" s="264"/>
      <c r="O83" s="264"/>
      <c r="P83" s="326"/>
    </row>
    <row r="84" spans="2:19" ht="16.5" customHeight="1" thickBot="1" x14ac:dyDescent="0.35">
      <c r="B84" s="242" t="s">
        <v>77</v>
      </c>
      <c r="C84" s="226"/>
      <c r="D84" s="226"/>
      <c r="E84" s="226"/>
      <c r="F84" s="226"/>
      <c r="G84" s="226"/>
      <c r="H84" s="16"/>
      <c r="I84" s="16"/>
      <c r="J84" s="16"/>
      <c r="K84" s="199">
        <v>6.5</v>
      </c>
      <c r="L84" s="270" t="s">
        <v>1</v>
      </c>
      <c r="M84" s="328"/>
      <c r="N84" s="264"/>
      <c r="O84" s="264"/>
      <c r="P84" s="265"/>
    </row>
    <row r="85" spans="2:19" ht="16.5" thickBot="1" x14ac:dyDescent="0.3"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8"/>
      <c r="Q85" s="231"/>
      <c r="R85" s="231"/>
      <c r="S85" s="231"/>
    </row>
    <row r="86" spans="2:19" ht="18.75" x14ac:dyDescent="0.3">
      <c r="B86" s="372" t="s">
        <v>11</v>
      </c>
      <c r="C86" s="373" t="s">
        <v>12</v>
      </c>
      <c r="D86" s="373"/>
      <c r="E86" s="374"/>
      <c r="F86" s="262"/>
      <c r="G86" s="262"/>
      <c r="H86" s="263" t="s">
        <v>14</v>
      </c>
      <c r="I86" s="263"/>
      <c r="J86" s="263"/>
      <c r="K86" s="262"/>
      <c r="L86" s="262"/>
      <c r="M86" s="262"/>
      <c r="N86" s="264"/>
      <c r="O86" s="264"/>
      <c r="P86" s="265"/>
      <c r="Q86" s="232"/>
      <c r="R86" s="233"/>
    </row>
    <row r="87" spans="2:19" ht="20.25" x14ac:dyDescent="0.3">
      <c r="B87" s="266" t="s">
        <v>28</v>
      </c>
      <c r="C87" s="267"/>
      <c r="D87" s="267"/>
      <c r="E87" s="375"/>
      <c r="F87" s="262"/>
      <c r="G87" s="269"/>
      <c r="H87" s="262"/>
      <c r="I87" s="262"/>
      <c r="J87" s="262"/>
      <c r="K87" s="329"/>
      <c r="L87" s="269"/>
      <c r="M87" s="330"/>
      <c r="N87" s="331"/>
      <c r="O87" s="272"/>
      <c r="P87" s="273"/>
      <c r="Q87" s="232"/>
      <c r="R87" s="233"/>
    </row>
    <row r="88" spans="2:19" ht="20.25" x14ac:dyDescent="0.3">
      <c r="B88" s="274" t="s">
        <v>5</v>
      </c>
      <c r="C88" s="275"/>
      <c r="D88" s="275"/>
      <c r="E88" s="375"/>
      <c r="F88" s="262"/>
      <c r="G88" s="262"/>
      <c r="H88" s="376" t="s">
        <v>8</v>
      </c>
      <c r="I88" s="276"/>
      <c r="J88" s="276"/>
      <c r="K88" s="377">
        <f>K82</f>
        <v>7777</v>
      </c>
      <c r="L88" s="262"/>
      <c r="M88" s="262"/>
      <c r="N88" s="264"/>
      <c r="O88" s="264"/>
      <c r="P88" s="265"/>
      <c r="Q88" s="232"/>
      <c r="R88" s="232"/>
    </row>
    <row r="89" spans="2:19" ht="18.75" x14ac:dyDescent="0.3">
      <c r="B89" s="277" t="s">
        <v>6</v>
      </c>
      <c r="C89" s="275"/>
      <c r="D89" s="275"/>
      <c r="E89" s="375"/>
      <c r="F89" s="262"/>
      <c r="G89" s="262"/>
      <c r="H89" s="279" t="s">
        <v>16</v>
      </c>
      <c r="I89" s="279"/>
      <c r="J89" s="279"/>
      <c r="K89" s="332">
        <f>K80</f>
        <v>10000</v>
      </c>
      <c r="L89" s="269"/>
      <c r="M89" s="269"/>
      <c r="N89" s="272"/>
      <c r="O89" s="272"/>
      <c r="P89" s="281"/>
      <c r="Q89" s="232"/>
      <c r="R89" s="233"/>
    </row>
    <row r="90" spans="2:19" ht="18.75" x14ac:dyDescent="0.3">
      <c r="B90" s="282" t="s">
        <v>75</v>
      </c>
      <c r="C90" s="275"/>
      <c r="D90" s="275"/>
      <c r="E90" s="375"/>
      <c r="F90" s="262"/>
      <c r="G90" s="262"/>
      <c r="H90" s="463" t="s">
        <v>76</v>
      </c>
      <c r="I90" s="284"/>
      <c r="J90" s="284"/>
      <c r="K90" s="464">
        <f>K84/100</f>
        <v>6.5000000000000002E-2</v>
      </c>
      <c r="L90" s="269"/>
      <c r="M90" s="269"/>
      <c r="N90" s="272"/>
      <c r="O90" s="272"/>
      <c r="P90" s="281"/>
      <c r="Q90" s="232"/>
      <c r="R90" s="233"/>
    </row>
    <row r="91" spans="2:19" ht="19.5" thickBot="1" x14ac:dyDescent="0.35">
      <c r="B91" s="378" t="s">
        <v>55</v>
      </c>
      <c r="C91" s="379"/>
      <c r="D91" s="379"/>
      <c r="E91" s="345"/>
      <c r="F91" s="262"/>
      <c r="G91" s="262"/>
      <c r="H91" s="262"/>
      <c r="I91" s="262"/>
      <c r="J91" s="262"/>
      <c r="K91" s="262"/>
      <c r="L91" s="262"/>
      <c r="M91" s="262"/>
      <c r="N91" s="264"/>
      <c r="O91" s="264"/>
      <c r="P91" s="265"/>
    </row>
    <row r="92" spans="2:19" ht="19.5" thickBot="1" x14ac:dyDescent="0.35">
      <c r="B92" s="289"/>
      <c r="C92" s="264"/>
      <c r="D92" s="264"/>
      <c r="E92" s="264"/>
      <c r="F92" s="264"/>
      <c r="G92" s="290"/>
      <c r="H92" s="264"/>
      <c r="I92" s="264"/>
      <c r="J92" s="264"/>
      <c r="K92" s="264"/>
      <c r="L92" s="264"/>
      <c r="M92" s="264"/>
      <c r="N92" s="264"/>
      <c r="O92" s="264"/>
      <c r="P92" s="265"/>
      <c r="Q92" s="232"/>
      <c r="R92" s="232"/>
      <c r="S92" s="232"/>
    </row>
    <row r="93" spans="2:19" x14ac:dyDescent="0.25">
      <c r="B93" s="296" t="s">
        <v>29</v>
      </c>
      <c r="C93" s="333" t="s">
        <v>3</v>
      </c>
      <c r="D93" s="334"/>
      <c r="E93" s="296" t="s">
        <v>30</v>
      </c>
      <c r="F93" s="335"/>
      <c r="G93" s="297"/>
      <c r="H93" s="297"/>
      <c r="I93" s="297"/>
      <c r="J93" s="465" t="s">
        <v>3</v>
      </c>
      <c r="K93" s="381"/>
      <c r="L93" s="358"/>
      <c r="M93" s="262"/>
      <c r="N93" s="264"/>
      <c r="O93" s="382"/>
      <c r="P93" s="265"/>
    </row>
    <row r="94" spans="2:19" ht="19.5" thickBot="1" x14ac:dyDescent="0.35">
      <c r="B94" s="338" t="s">
        <v>15</v>
      </c>
      <c r="C94" s="339"/>
      <c r="D94" s="340"/>
      <c r="E94" s="341">
        <f>K80</f>
        <v>10000</v>
      </c>
      <c r="F94" s="383" t="s">
        <v>20</v>
      </c>
      <c r="G94" s="384">
        <f>K82</f>
        <v>7777</v>
      </c>
      <c r="H94" s="385" t="s">
        <v>60</v>
      </c>
      <c r="I94" s="466">
        <f>K84/100</f>
        <v>6.5000000000000002E-2</v>
      </c>
      <c r="J94" s="387" t="s">
        <v>18</v>
      </c>
      <c r="K94" s="388"/>
      <c r="L94" s="389"/>
      <c r="M94" s="350"/>
      <c r="N94" s="390"/>
      <c r="O94" s="391"/>
      <c r="P94" s="265"/>
    </row>
    <row r="95" spans="2:19" ht="19.5" thickBot="1" x14ac:dyDescent="0.35">
      <c r="B95" s="348"/>
      <c r="C95" s="340"/>
      <c r="D95" s="340"/>
      <c r="E95" s="332"/>
      <c r="F95" s="392"/>
      <c r="G95" s="393"/>
      <c r="H95" s="394"/>
      <c r="I95" s="395"/>
      <c r="J95" s="396"/>
      <c r="K95" s="332"/>
      <c r="L95" s="389"/>
      <c r="M95" s="350"/>
      <c r="N95" s="390"/>
      <c r="O95" s="391"/>
      <c r="P95" s="265"/>
    </row>
    <row r="96" spans="2:19" ht="18.75" x14ac:dyDescent="0.3">
      <c r="B96" s="348"/>
      <c r="C96" s="340"/>
      <c r="D96" s="296" t="s">
        <v>31</v>
      </c>
      <c r="E96" s="397"/>
      <c r="F96" s="398"/>
      <c r="G96" s="399"/>
      <c r="H96" s="400"/>
      <c r="I96" s="401"/>
      <c r="J96" s="465" t="s">
        <v>3</v>
      </c>
      <c r="K96" s="467"/>
      <c r="L96" s="389"/>
      <c r="M96" s="350"/>
      <c r="N96" s="390"/>
      <c r="O96" s="391"/>
      <c r="P96" s="265"/>
    </row>
    <row r="97" spans="2:34" ht="19.5" thickBot="1" x14ac:dyDescent="0.35">
      <c r="B97" s="348"/>
      <c r="C97" s="340"/>
      <c r="D97" s="404"/>
      <c r="E97" s="405">
        <f>K80</f>
        <v>10000</v>
      </c>
      <c r="F97" s="406" t="s">
        <v>52</v>
      </c>
      <c r="G97" s="407">
        <f>K82</f>
        <v>7777</v>
      </c>
      <c r="H97" s="408" t="s">
        <v>74</v>
      </c>
      <c r="I97" s="468">
        <f>K84/100</f>
        <v>6.5000000000000002E-2</v>
      </c>
      <c r="J97" s="387" t="s">
        <v>18</v>
      </c>
      <c r="K97" s="469"/>
      <c r="L97" s="352"/>
      <c r="M97" s="352"/>
      <c r="N97" s="353"/>
      <c r="O97" s="354"/>
      <c r="P97" s="355"/>
      <c r="Q97" s="235"/>
      <c r="R97" s="236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</row>
    <row r="98" spans="2:34" ht="19.5" thickBot="1" x14ac:dyDescent="0.35">
      <c r="B98" s="348"/>
      <c r="C98" s="340"/>
      <c r="D98" s="340"/>
      <c r="E98" s="411"/>
      <c r="F98" s="412"/>
      <c r="G98" s="413"/>
      <c r="H98" s="414"/>
      <c r="I98" s="415"/>
      <c r="J98" s="350"/>
      <c r="K98" s="416"/>
      <c r="L98" s="352"/>
      <c r="M98" s="352"/>
      <c r="N98" s="353"/>
      <c r="O98" s="354"/>
      <c r="P98" s="355"/>
      <c r="Q98" s="235"/>
      <c r="R98" s="236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</row>
    <row r="99" spans="2:34" ht="13.5" customHeight="1" x14ac:dyDescent="0.25">
      <c r="B99" s="417"/>
      <c r="C99" s="262"/>
      <c r="D99" s="296" t="s">
        <v>32</v>
      </c>
      <c r="E99" s="418"/>
      <c r="F99" s="418"/>
      <c r="G99" s="470" t="s">
        <v>4</v>
      </c>
      <c r="H99" s="297"/>
      <c r="I99" s="297"/>
      <c r="J99" s="297"/>
      <c r="K99" s="374"/>
      <c r="L99" s="262"/>
      <c r="M99" s="358"/>
      <c r="N99" s="264"/>
      <c r="O99" s="264"/>
      <c r="P99" s="265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</row>
    <row r="100" spans="2:34" ht="15.75" customHeight="1" thickBot="1" x14ac:dyDescent="0.35">
      <c r="B100" s="420"/>
      <c r="C100" s="421"/>
      <c r="D100" s="422"/>
      <c r="E100" s="471">
        <f>K80/K82</f>
        <v>1.2858428700012858</v>
      </c>
      <c r="F100" s="424" t="s">
        <v>20</v>
      </c>
      <c r="G100" s="472">
        <f>1+K84/100</f>
        <v>1.0649999999999999</v>
      </c>
      <c r="H100" s="426"/>
      <c r="I100" s="379"/>
      <c r="J100" s="379"/>
      <c r="K100" s="427"/>
      <c r="L100" s="366"/>
      <c r="M100" s="428"/>
      <c r="N100" s="429"/>
      <c r="O100" s="264"/>
      <c r="P100" s="265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</row>
    <row r="101" spans="2:34" ht="15.75" customHeight="1" thickBot="1" x14ac:dyDescent="0.35">
      <c r="B101" s="420"/>
      <c r="C101" s="421"/>
      <c r="D101" s="352"/>
      <c r="E101" s="430"/>
      <c r="F101" s="332"/>
      <c r="G101" s="431"/>
      <c r="H101" s="432"/>
      <c r="I101" s="262"/>
      <c r="J101" s="262"/>
      <c r="K101" s="433"/>
      <c r="L101" s="366"/>
      <c r="M101" s="428"/>
      <c r="N101" s="429"/>
      <c r="O101" s="264"/>
      <c r="P101" s="265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</row>
    <row r="102" spans="2:34" ht="19.5" thickBot="1" x14ac:dyDescent="0.35">
      <c r="B102" s="311"/>
      <c r="C102" s="262"/>
      <c r="D102" s="434" t="s">
        <v>80</v>
      </c>
      <c r="E102" s="364"/>
      <c r="F102" s="435"/>
      <c r="G102" s="436"/>
      <c r="H102" s="437"/>
      <c r="I102" s="438"/>
      <c r="J102" s="439"/>
      <c r="K102" s="473"/>
      <c r="L102" s="350"/>
      <c r="M102" s="416"/>
      <c r="N102" s="264"/>
      <c r="O102" s="264"/>
      <c r="P102" s="265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</row>
    <row r="103" spans="2:34" ht="16.5" thickBot="1" x14ac:dyDescent="0.3">
      <c r="B103" s="311"/>
      <c r="C103" s="262"/>
      <c r="D103" s="262"/>
      <c r="E103" s="262"/>
      <c r="F103" s="262"/>
      <c r="G103" s="262"/>
      <c r="H103" s="474" t="s">
        <v>3</v>
      </c>
      <c r="I103" s="262"/>
      <c r="J103" s="262"/>
      <c r="K103" s="262"/>
      <c r="L103" s="262"/>
      <c r="M103" s="262"/>
      <c r="N103" s="264"/>
      <c r="O103" s="264"/>
      <c r="P103" s="265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</row>
    <row r="104" spans="2:34" x14ac:dyDescent="0.25">
      <c r="B104" s="311"/>
      <c r="C104" s="296" t="s">
        <v>46</v>
      </c>
      <c r="D104" s="475" t="s">
        <v>81</v>
      </c>
      <c r="E104" s="476">
        <f>E100</f>
        <v>1.2858428700012858</v>
      </c>
      <c r="F104" s="477" t="s">
        <v>84</v>
      </c>
      <c r="G104" s="478">
        <f>G100</f>
        <v>1.0649999999999999</v>
      </c>
      <c r="H104" s="479" t="s">
        <v>18</v>
      </c>
      <c r="I104" s="262"/>
      <c r="J104" s="262"/>
      <c r="K104" s="262"/>
      <c r="L104" s="262"/>
      <c r="M104" s="262"/>
      <c r="N104" s="264"/>
      <c r="O104" s="264"/>
      <c r="P104" s="265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</row>
    <row r="105" spans="2:34" x14ac:dyDescent="0.25">
      <c r="B105" s="311"/>
      <c r="C105" s="480"/>
      <c r="D105" s="481"/>
      <c r="E105" s="481"/>
      <c r="F105" s="481"/>
      <c r="G105" s="481"/>
      <c r="H105" s="375"/>
      <c r="I105" s="262"/>
      <c r="J105" s="262"/>
      <c r="K105" s="262"/>
      <c r="L105" s="262"/>
      <c r="M105" s="262"/>
      <c r="N105" s="264"/>
      <c r="O105" s="264"/>
      <c r="P105" s="265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</row>
    <row r="106" spans="2:34" ht="18.75" x14ac:dyDescent="0.3">
      <c r="B106" s="311"/>
      <c r="C106" s="480"/>
      <c r="D106" s="482" t="s">
        <v>68</v>
      </c>
      <c r="E106" s="483">
        <f>LOG(K80/K82)</f>
        <v>0.10918790104487555</v>
      </c>
      <c r="F106" s="267" t="s">
        <v>82</v>
      </c>
      <c r="G106" s="484">
        <f>G100</f>
        <v>1.0649999999999999</v>
      </c>
      <c r="H106" s="485" t="s">
        <v>18</v>
      </c>
      <c r="I106" s="262"/>
      <c r="J106" s="262"/>
      <c r="K106" s="262"/>
      <c r="L106" s="262"/>
      <c r="M106" s="262"/>
      <c r="N106" s="264"/>
      <c r="O106" s="264"/>
      <c r="P106" s="265"/>
    </row>
    <row r="107" spans="2:34" ht="21" customHeight="1" x14ac:dyDescent="0.3">
      <c r="B107" s="311"/>
      <c r="C107" s="480"/>
      <c r="D107" s="482" t="s">
        <v>69</v>
      </c>
      <c r="E107" s="486">
        <f>LOG(K80/K82)</f>
        <v>0.10918790104487555</v>
      </c>
      <c r="F107" s="487" t="s">
        <v>83</v>
      </c>
      <c r="G107" s="488">
        <f>LOG(G106)</f>
        <v>2.7349607774756507E-2</v>
      </c>
      <c r="H107" s="375"/>
      <c r="I107" s="262"/>
      <c r="J107" s="489"/>
      <c r="K107" s="490"/>
      <c r="L107" s="491"/>
      <c r="M107" s="262"/>
      <c r="N107" s="264"/>
      <c r="O107" s="264"/>
      <c r="P107" s="265"/>
    </row>
    <row r="108" spans="2:34" ht="27" customHeight="1" thickBot="1" x14ac:dyDescent="0.35">
      <c r="B108" s="311"/>
      <c r="C108" s="404"/>
      <c r="D108" s="492" t="s">
        <v>69</v>
      </c>
      <c r="E108" s="493">
        <f>LOG(K80/K82)</f>
        <v>0.10918790104487555</v>
      </c>
      <c r="F108" s="408" t="s">
        <v>52</v>
      </c>
      <c r="G108" s="494">
        <f>G107</f>
        <v>2.7349607774756507E-2</v>
      </c>
      <c r="H108" s="495" t="s">
        <v>20</v>
      </c>
      <c r="I108" s="474" t="s">
        <v>3</v>
      </c>
      <c r="J108" s="262"/>
      <c r="K108" s="262"/>
      <c r="L108" s="262"/>
      <c r="M108" s="262"/>
      <c r="N108" s="264"/>
      <c r="O108" s="264"/>
      <c r="P108" s="265"/>
    </row>
    <row r="109" spans="2:34" ht="21" thickBot="1" x14ac:dyDescent="0.45">
      <c r="B109" s="311"/>
      <c r="C109" s="262"/>
      <c r="D109" s="262"/>
      <c r="E109" s="496" t="s">
        <v>3</v>
      </c>
      <c r="F109" s="497" t="s">
        <v>20</v>
      </c>
      <c r="G109" s="498">
        <f>E108/G108</f>
        <v>3.9923022642268093</v>
      </c>
      <c r="H109" s="262"/>
      <c r="I109" s="262"/>
      <c r="J109" s="262"/>
      <c r="K109" s="262"/>
      <c r="L109" s="262"/>
      <c r="M109" s="262"/>
      <c r="N109" s="264"/>
      <c r="O109" s="264"/>
      <c r="P109" s="265"/>
    </row>
    <row r="110" spans="2:34" ht="9" customHeight="1" thickBot="1" x14ac:dyDescent="0.3">
      <c r="B110" s="321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3"/>
      <c r="O110" s="323"/>
      <c r="P110" s="324"/>
    </row>
    <row r="111" spans="2:34" x14ac:dyDescent="0.25"/>
  </sheetData>
  <sheetProtection password="D281" sheet="1" selectLockedCells="1"/>
  <mergeCells count="20">
    <mergeCell ref="B53:G53"/>
    <mergeCell ref="B79:K79"/>
    <mergeCell ref="B80:G80"/>
    <mergeCell ref="B82:G82"/>
    <mergeCell ref="B84:G84"/>
    <mergeCell ref="B2:P2"/>
    <mergeCell ref="B24:P24"/>
    <mergeCell ref="B47:P47"/>
    <mergeCell ref="B78:P78"/>
    <mergeCell ref="B26:G26"/>
    <mergeCell ref="B28:G28"/>
    <mergeCell ref="B30:G30"/>
    <mergeCell ref="B48:L48"/>
    <mergeCell ref="B49:G49"/>
    <mergeCell ref="B51:G51"/>
    <mergeCell ref="B4:G4"/>
    <mergeCell ref="B6:G6"/>
    <mergeCell ref="B8:G8"/>
    <mergeCell ref="B3:J3"/>
    <mergeCell ref="B25:J2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272"/>
  <sheetViews>
    <sheetView workbookViewId="0">
      <selection activeCell="N13" sqref="N13"/>
    </sheetView>
  </sheetViews>
  <sheetFormatPr defaultRowHeight="15.75" x14ac:dyDescent="0.25"/>
  <cols>
    <col min="2" max="2" width="4.125" customWidth="1"/>
    <col min="3" max="3" width="2.375" customWidth="1"/>
    <col min="5" max="5" width="4.5" customWidth="1"/>
    <col min="8" max="8" width="2.875" customWidth="1"/>
    <col min="9" max="9" width="2.375" customWidth="1"/>
    <col min="10" max="10" width="14.375" customWidth="1"/>
    <col min="11" max="11" width="2.125" customWidth="1"/>
    <col min="12" max="12" width="3.625" customWidth="1"/>
  </cols>
  <sheetData>
    <row r="1" spans="1:18" s="5" customFormat="1" x14ac:dyDescent="0.25"/>
    <row r="2" spans="1:18" s="2" customFormat="1" ht="20.25" x14ac:dyDescent="0.3">
      <c r="A2" s="7" t="s">
        <v>0</v>
      </c>
      <c r="B2" s="7"/>
      <c r="C2" s="7"/>
    </row>
    <row r="3" spans="1:18" s="2" customFormat="1" x14ac:dyDescent="0.25">
      <c r="A3" s="67" t="s">
        <v>33</v>
      </c>
      <c r="B3" s="67"/>
      <c r="C3" s="67"/>
      <c r="D3" s="11"/>
      <c r="E3" s="11"/>
      <c r="F3" s="11"/>
      <c r="G3" s="11"/>
      <c r="H3" s="11"/>
      <c r="I3" s="11"/>
      <c r="J3" s="11"/>
      <c r="K3" s="68"/>
      <c r="L3" s="68"/>
      <c r="M3" s="68"/>
      <c r="N3" s="68"/>
      <c r="O3" s="68"/>
      <c r="P3" s="68"/>
      <c r="Q3" s="68"/>
      <c r="R3" s="68"/>
    </row>
    <row r="4" spans="1:18" s="2" customFormat="1" ht="18" customHeight="1" thickBot="1" x14ac:dyDescent="0.35">
      <c r="A4" s="6" t="s">
        <v>36</v>
      </c>
      <c r="B4" s="6"/>
      <c r="C4" s="6"/>
      <c r="D4" s="22"/>
      <c r="E4" s="22"/>
      <c r="F4" s="22"/>
      <c r="G4" s="22"/>
      <c r="H4" s="22"/>
      <c r="I4" s="22"/>
      <c r="J4" s="65" t="s">
        <v>44</v>
      </c>
      <c r="K4" s="5"/>
      <c r="L4" s="65"/>
      <c r="M4" s="100">
        <f>M22</f>
        <v>7773.2309089481696</v>
      </c>
      <c r="N4" s="75"/>
      <c r="O4" s="5"/>
      <c r="P4" s="4"/>
      <c r="Q4" s="5"/>
      <c r="R4" s="5"/>
    </row>
    <row r="5" spans="1:18" s="2" customFormat="1" ht="16.5" customHeight="1" thickBot="1" x14ac:dyDescent="0.35">
      <c r="A5" s="73" t="s">
        <v>38</v>
      </c>
      <c r="B5" s="9"/>
      <c r="C5" s="9"/>
      <c r="J5" s="74">
        <v>10000</v>
      </c>
      <c r="P5" s="3"/>
    </row>
    <row r="6" spans="1:18" s="2" customFormat="1" ht="11.25" customHeight="1" thickBot="1" x14ac:dyDescent="0.35">
      <c r="A6" s="70"/>
      <c r="J6" s="23"/>
      <c r="P6" s="3"/>
    </row>
    <row r="7" spans="1:18" s="2" customFormat="1" ht="15.75" customHeight="1" thickBot="1" x14ac:dyDescent="0.35">
      <c r="A7" s="71" t="s">
        <v>22</v>
      </c>
      <c r="B7" s="13"/>
      <c r="C7" s="13"/>
      <c r="J7" s="105">
        <v>6.5</v>
      </c>
      <c r="K7" s="13" t="s">
        <v>2</v>
      </c>
      <c r="L7" s="13"/>
      <c r="P7" s="3"/>
    </row>
    <row r="8" spans="1:18" s="2" customFormat="1" ht="9" customHeight="1" thickBot="1" x14ac:dyDescent="0.35">
      <c r="A8" s="70"/>
      <c r="J8" s="23"/>
      <c r="O8" s="8"/>
      <c r="P8" s="3"/>
    </row>
    <row r="9" spans="1:18" s="2" customFormat="1" ht="16.5" customHeight="1" thickBot="1" x14ac:dyDescent="0.35">
      <c r="A9" s="72" t="s">
        <v>23</v>
      </c>
      <c r="B9" s="28"/>
      <c r="C9" s="28"/>
      <c r="D9" s="16"/>
      <c r="E9" s="16"/>
      <c r="F9" s="16"/>
      <c r="J9" s="54">
        <v>4</v>
      </c>
      <c r="K9" s="12" t="s">
        <v>10</v>
      </c>
      <c r="L9" s="12"/>
      <c r="P9" s="3"/>
    </row>
    <row r="10" spans="1:18" s="2" customFormat="1" x14ac:dyDescent="0.25">
      <c r="A10" s="39"/>
      <c r="B10" s="39"/>
      <c r="C10" s="39"/>
      <c r="D10" s="39"/>
      <c r="E10" s="39"/>
      <c r="F10" s="3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2" customFormat="1" ht="18.75" x14ac:dyDescent="0.3">
      <c r="A11" s="35" t="s">
        <v>11</v>
      </c>
      <c r="B11" s="111" t="s">
        <v>53</v>
      </c>
      <c r="C11" s="90"/>
      <c r="D11" s="36"/>
      <c r="E11" s="16"/>
      <c r="F11" s="16"/>
      <c r="G11" s="43" t="s">
        <v>14</v>
      </c>
      <c r="H11" s="43"/>
      <c r="I11" s="43"/>
      <c r="J11" s="16"/>
      <c r="K11" s="16"/>
      <c r="L11" s="16"/>
      <c r="M11" s="16"/>
      <c r="N11" s="16"/>
      <c r="O11" s="16"/>
      <c r="P11" s="16"/>
      <c r="Q11" s="25"/>
    </row>
    <row r="12" spans="1:18" s="2" customFormat="1" ht="20.25" x14ac:dyDescent="0.3">
      <c r="A12" s="32" t="s">
        <v>28</v>
      </c>
      <c r="B12" s="31"/>
      <c r="C12" s="31"/>
      <c r="D12" s="17"/>
      <c r="E12" s="16"/>
      <c r="F12" s="25" t="s">
        <v>26</v>
      </c>
      <c r="J12" s="104">
        <f>J7</f>
        <v>6.5</v>
      </c>
      <c r="K12" s="25" t="s">
        <v>52</v>
      </c>
      <c r="L12" s="89">
        <v>100</v>
      </c>
      <c r="M12" s="101"/>
      <c r="N12" s="25"/>
      <c r="O12" s="42"/>
      <c r="P12" s="16"/>
      <c r="Q12" s="25"/>
    </row>
    <row r="13" spans="1:18" s="2" customFormat="1" ht="20.25" x14ac:dyDescent="0.3">
      <c r="A13" s="15" t="s">
        <v>5</v>
      </c>
      <c r="B13" s="29"/>
      <c r="C13" s="29"/>
      <c r="D13" s="17"/>
      <c r="E13" s="16"/>
      <c r="G13" s="26" t="s">
        <v>25</v>
      </c>
      <c r="H13" s="26"/>
      <c r="I13" s="26"/>
      <c r="J13" s="24">
        <f>J7/100</f>
        <v>6.5000000000000002E-2</v>
      </c>
      <c r="K13" s="16"/>
      <c r="L13" s="16"/>
      <c r="M13" s="16"/>
      <c r="N13" s="16"/>
      <c r="O13" s="16"/>
      <c r="P13" s="16"/>
      <c r="Q13" s="16"/>
    </row>
    <row r="14" spans="1:18" s="2" customFormat="1" ht="18.75" x14ac:dyDescent="0.3">
      <c r="A14" s="110" t="s">
        <v>6</v>
      </c>
      <c r="B14" s="29"/>
      <c r="C14" s="29"/>
      <c r="D14" s="17"/>
      <c r="E14" s="16"/>
      <c r="F14" s="16"/>
      <c r="G14" s="27" t="s">
        <v>16</v>
      </c>
      <c r="H14" s="27"/>
      <c r="I14" s="27"/>
      <c r="J14" s="78">
        <f>J5</f>
        <v>10000</v>
      </c>
      <c r="K14" s="25"/>
      <c r="L14" s="25"/>
      <c r="M14" s="25"/>
      <c r="N14" s="25"/>
      <c r="O14" s="25"/>
      <c r="P14" s="16"/>
      <c r="Q14" s="25"/>
    </row>
    <row r="15" spans="1:18" s="2" customFormat="1" ht="18.75" x14ac:dyDescent="0.3">
      <c r="A15" s="114" t="s">
        <v>7</v>
      </c>
      <c r="B15" s="29"/>
      <c r="C15" s="29"/>
      <c r="D15" s="17"/>
      <c r="E15" s="16"/>
      <c r="F15" s="16"/>
      <c r="G15" s="33" t="s">
        <v>9</v>
      </c>
      <c r="H15" s="33"/>
      <c r="I15" s="33"/>
      <c r="J15" s="44">
        <f>J9</f>
        <v>4</v>
      </c>
      <c r="K15" s="25"/>
      <c r="L15" s="25"/>
      <c r="M15" s="25"/>
      <c r="N15" s="25"/>
      <c r="O15" s="25"/>
      <c r="P15" s="16"/>
      <c r="Q15" s="25"/>
    </row>
    <row r="16" spans="1:18" s="2" customFormat="1" ht="18.75" x14ac:dyDescent="0.3">
      <c r="A16" s="112" t="s">
        <v>54</v>
      </c>
      <c r="B16" s="45"/>
      <c r="C16" s="45"/>
      <c r="D16" s="20"/>
      <c r="E16" s="16"/>
      <c r="F16" s="16"/>
      <c r="G16" s="33"/>
      <c r="H16" s="33"/>
      <c r="I16" s="33"/>
      <c r="J16" s="44"/>
      <c r="K16" s="25"/>
      <c r="L16" s="25"/>
      <c r="M16" s="25"/>
      <c r="N16" s="25"/>
      <c r="O16" s="25"/>
      <c r="P16" s="16"/>
      <c r="Q16" s="25"/>
    </row>
    <row r="17" spans="1:142" s="2" customFormat="1" ht="18.75" x14ac:dyDescent="0.3">
      <c r="A17" s="41"/>
      <c r="B17" s="41"/>
      <c r="C17" s="41"/>
      <c r="D17" s="41"/>
      <c r="E17" s="41"/>
      <c r="F17" s="66" t="s">
        <v>34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142" s="2" customFormat="1" x14ac:dyDescent="0.25">
      <c r="A18" s="37" t="s">
        <v>29</v>
      </c>
      <c r="B18" s="51" t="s">
        <v>3</v>
      </c>
      <c r="C18" s="51"/>
      <c r="D18" s="58" t="s">
        <v>30</v>
      </c>
      <c r="E18" s="82"/>
      <c r="F18" s="14"/>
      <c r="G18" s="14"/>
      <c r="H18" s="14"/>
      <c r="I18" s="102">
        <f>J9</f>
        <v>4</v>
      </c>
      <c r="J18" s="103" t="s">
        <v>47</v>
      </c>
      <c r="K18" s="82"/>
      <c r="L18" s="14"/>
      <c r="M18" s="14"/>
      <c r="N18" s="55">
        <f>J9</f>
        <v>4</v>
      </c>
    </row>
    <row r="19" spans="1:142" s="2" customFormat="1" ht="18.75" x14ac:dyDescent="0.3">
      <c r="A19" s="31" t="s">
        <v>15</v>
      </c>
      <c r="B19" s="31"/>
      <c r="C19" s="31"/>
      <c r="D19" s="77">
        <f>J5</f>
        <v>10000</v>
      </c>
      <c r="E19" s="76" t="s">
        <v>39</v>
      </c>
      <c r="F19" s="60" t="s">
        <v>40</v>
      </c>
      <c r="G19" s="61">
        <f>J7/100</f>
        <v>6.5000000000000002E-2</v>
      </c>
      <c r="H19" s="109" t="s">
        <v>18</v>
      </c>
      <c r="I19" s="20"/>
      <c r="J19" s="77">
        <f>J5</f>
        <v>10000</v>
      </c>
      <c r="K19" s="59" t="s">
        <v>41</v>
      </c>
      <c r="L19" s="60" t="s">
        <v>27</v>
      </c>
      <c r="M19" s="64">
        <f>J7/100+1</f>
        <v>1.0649999999999999</v>
      </c>
      <c r="N19" s="62" t="s">
        <v>18</v>
      </c>
    </row>
    <row r="20" spans="1:142" s="2" customFormat="1" ht="18.75" x14ac:dyDescent="0.3">
      <c r="A20" s="31"/>
      <c r="B20" s="31"/>
      <c r="C20" s="31"/>
      <c r="D20" s="78"/>
      <c r="E20" s="78"/>
      <c r="F20" s="85"/>
      <c r="G20" s="34"/>
      <c r="H20" s="34"/>
      <c r="I20" s="34"/>
      <c r="J20" s="88"/>
      <c r="K20" s="63"/>
      <c r="L20" s="63"/>
      <c r="M20" s="78"/>
      <c r="N20" s="80"/>
      <c r="O20" s="34"/>
      <c r="P20" s="81"/>
      <c r="Q20" s="63"/>
    </row>
    <row r="21" spans="1:142" s="2" customFormat="1" ht="13.5" customHeight="1" thickBot="1" x14ac:dyDescent="0.3">
      <c r="A21" s="58" t="s">
        <v>32</v>
      </c>
      <c r="B21" s="14"/>
      <c r="C21" s="14"/>
      <c r="D21" s="91">
        <f>J9</f>
        <v>4</v>
      </c>
      <c r="E21" s="87"/>
      <c r="F21" s="38" t="s">
        <v>45</v>
      </c>
      <c r="L21" s="38" t="s">
        <v>46</v>
      </c>
    </row>
    <row r="22" spans="1:142" s="2" customFormat="1" ht="15.75" customHeight="1" thickBot="1" x14ac:dyDescent="0.35">
      <c r="A22" s="77">
        <f>J5</f>
        <v>10000</v>
      </c>
      <c r="B22" s="95" t="s">
        <v>42</v>
      </c>
      <c r="C22" s="94" t="s">
        <v>17</v>
      </c>
      <c r="D22" s="92">
        <f>(1+J7/100)</f>
        <v>1.0649999999999999</v>
      </c>
      <c r="E22" s="84"/>
      <c r="F22" s="96">
        <f>J5</f>
        <v>10000</v>
      </c>
      <c r="G22" s="106" t="s">
        <v>20</v>
      </c>
      <c r="H22" s="106" t="s">
        <v>37</v>
      </c>
      <c r="I22" s="107" t="s">
        <v>17</v>
      </c>
      <c r="J22" s="108">
        <f>(1+J7/100)^J9</f>
        <v>1.2864663506249996</v>
      </c>
      <c r="K22" s="30"/>
      <c r="L22" s="98" t="s">
        <v>43</v>
      </c>
      <c r="M22" s="99">
        <f>J5/(1+J7/100)^J9</f>
        <v>7773.2309089481696</v>
      </c>
      <c r="O22" s="16"/>
      <c r="P22" s="3"/>
    </row>
    <row r="23" spans="1:142" s="2" customFormat="1" x14ac:dyDescent="0.25"/>
    <row r="24" spans="1:142" s="2" customFormat="1" x14ac:dyDescent="0.25">
      <c r="P24" s="3"/>
    </row>
    <row r="25" spans="1:142" s="2" customFormat="1" x14ac:dyDescent="0.25">
      <c r="P25" s="3"/>
    </row>
    <row r="26" spans="1:142" s="2" customFormat="1" x14ac:dyDescent="0.25">
      <c r="P26" s="3"/>
    </row>
    <row r="27" spans="1:14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</row>
    <row r="28" spans="1:142" ht="20.25" x14ac:dyDescent="0.3">
      <c r="A28" s="7"/>
      <c r="B28" s="7"/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</row>
    <row r="29" spans="1:142" x14ac:dyDescent="0.25">
      <c r="A29" s="67"/>
      <c r="B29" s="67"/>
      <c r="C29" s="67"/>
      <c r="D29" s="11"/>
      <c r="E29" s="11"/>
      <c r="F29" s="11"/>
      <c r="G29" s="11"/>
      <c r="H29" s="11"/>
      <c r="I29" s="11"/>
      <c r="J29" s="11"/>
      <c r="K29" s="68"/>
      <c r="L29" s="68"/>
      <c r="M29" s="68"/>
      <c r="N29" s="68"/>
      <c r="O29" s="68"/>
      <c r="P29" s="68"/>
      <c r="Q29" s="68"/>
      <c r="R29" s="6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</row>
    <row r="30" spans="1:142" ht="21" thickBot="1" x14ac:dyDescent="0.35">
      <c r="A30" s="6"/>
      <c r="B30" s="6"/>
      <c r="C30" s="6"/>
      <c r="D30" s="22"/>
      <c r="E30" s="22"/>
      <c r="F30" s="22"/>
      <c r="G30" s="22"/>
      <c r="H30" s="22"/>
      <c r="I30" s="22"/>
      <c r="J30" s="65"/>
      <c r="K30" s="5"/>
      <c r="L30" s="65"/>
      <c r="M30" s="100"/>
      <c r="N30" s="75"/>
      <c r="O30" s="5"/>
      <c r="P30" s="4"/>
      <c r="Q30" s="5"/>
      <c r="R30" s="5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</row>
    <row r="31" spans="1:142" ht="21" thickBot="1" x14ac:dyDescent="0.35">
      <c r="A31" s="73"/>
      <c r="B31" s="9"/>
      <c r="C31" s="9"/>
      <c r="D31" s="2"/>
      <c r="E31" s="2"/>
      <c r="F31" s="2"/>
      <c r="G31" s="2"/>
      <c r="H31" s="2"/>
      <c r="I31" s="2"/>
      <c r="J31" s="74"/>
      <c r="K31" s="2"/>
      <c r="L31" s="2"/>
      <c r="M31" s="2"/>
      <c r="N31" s="2"/>
      <c r="O31" s="2"/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</row>
    <row r="32" spans="1:142" ht="19.5" thickBot="1" x14ac:dyDescent="0.35">
      <c r="A32" s="70"/>
      <c r="B32" s="2"/>
      <c r="C32" s="2"/>
      <c r="D32" s="2"/>
      <c r="E32" s="2"/>
      <c r="F32" s="2"/>
      <c r="G32" s="2"/>
      <c r="H32" s="2"/>
      <c r="I32" s="2"/>
      <c r="J32" s="23"/>
      <c r="K32" s="2"/>
      <c r="L32" s="2"/>
      <c r="M32" s="2"/>
      <c r="N32" s="2"/>
      <c r="O32" s="2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</row>
    <row r="33" spans="1:142" ht="21" thickBot="1" x14ac:dyDescent="0.35">
      <c r="A33" s="71"/>
      <c r="B33" s="13"/>
      <c r="C33" s="13"/>
      <c r="D33" s="2"/>
      <c r="E33" s="2"/>
      <c r="F33" s="2"/>
      <c r="G33" s="2"/>
      <c r="H33" s="2"/>
      <c r="I33" s="2"/>
      <c r="J33" s="105"/>
      <c r="K33" s="13"/>
      <c r="L33" s="13"/>
      <c r="M33" s="2"/>
      <c r="N33" s="2"/>
      <c r="O33" s="2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</row>
    <row r="34" spans="1:142" ht="19.5" thickBot="1" x14ac:dyDescent="0.35">
      <c r="A34" s="70"/>
      <c r="B34" s="2"/>
      <c r="C34" s="2"/>
      <c r="D34" s="2"/>
      <c r="E34" s="2"/>
      <c r="F34" s="2"/>
      <c r="G34" s="2"/>
      <c r="H34" s="2"/>
      <c r="I34" s="2"/>
      <c r="J34" s="23"/>
      <c r="K34" s="2"/>
      <c r="L34" s="2"/>
      <c r="M34" s="2"/>
      <c r="N34" s="2"/>
      <c r="O34" s="8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</row>
    <row r="35" spans="1:142" ht="21" thickBot="1" x14ac:dyDescent="0.35">
      <c r="A35" s="72"/>
      <c r="B35" s="28"/>
      <c r="C35" s="28"/>
      <c r="D35" s="16"/>
      <c r="E35" s="16"/>
      <c r="F35" s="16"/>
      <c r="G35" s="2"/>
      <c r="H35" s="2"/>
      <c r="I35" s="2"/>
      <c r="J35" s="54"/>
      <c r="K35" s="12"/>
      <c r="L35" s="12"/>
      <c r="M35" s="2"/>
      <c r="N35" s="2"/>
      <c r="O35" s="2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</row>
    <row r="36" spans="1:142" x14ac:dyDescent="0.25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</row>
    <row r="37" spans="1:142" ht="18.75" x14ac:dyDescent="0.3">
      <c r="A37" s="35"/>
      <c r="B37" s="90"/>
      <c r="C37" s="90"/>
      <c r="D37" s="36"/>
      <c r="E37" s="16"/>
      <c r="F37" s="16"/>
      <c r="G37" s="43"/>
      <c r="H37" s="43"/>
      <c r="I37" s="43"/>
      <c r="J37" s="16"/>
      <c r="K37" s="16"/>
      <c r="L37" s="16"/>
      <c r="M37" s="16"/>
      <c r="N37" s="16"/>
      <c r="O37" s="16"/>
      <c r="P37" s="16"/>
      <c r="Q37" s="25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</row>
    <row r="38" spans="1:142" ht="20.25" x14ac:dyDescent="0.3">
      <c r="A38" s="32"/>
      <c r="B38" s="31"/>
      <c r="C38" s="31"/>
      <c r="D38" s="17"/>
      <c r="E38" s="16"/>
      <c r="F38" s="25"/>
      <c r="G38" s="2"/>
      <c r="H38" s="2"/>
      <c r="I38" s="2"/>
      <c r="J38" s="104"/>
      <c r="K38" s="25"/>
      <c r="L38" s="89"/>
      <c r="M38" s="101"/>
      <c r="N38" s="25"/>
      <c r="O38" s="42"/>
      <c r="P38" s="16"/>
      <c r="Q38" s="25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</row>
    <row r="39" spans="1:142" ht="20.25" x14ac:dyDescent="0.3">
      <c r="A39" s="15"/>
      <c r="B39" s="29"/>
      <c r="C39" s="29"/>
      <c r="D39" s="17"/>
      <c r="E39" s="16"/>
      <c r="F39" s="2"/>
      <c r="G39" s="26"/>
      <c r="H39" s="26"/>
      <c r="I39" s="26"/>
      <c r="J39" s="24"/>
      <c r="K39" s="16"/>
      <c r="L39" s="16"/>
      <c r="M39" s="16"/>
      <c r="N39" s="16"/>
      <c r="O39" s="16"/>
      <c r="P39" s="16"/>
      <c r="Q39" s="1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</row>
    <row r="40" spans="1:142" ht="18.75" x14ac:dyDescent="0.3">
      <c r="A40" s="15"/>
      <c r="B40" s="29"/>
      <c r="C40" s="29"/>
      <c r="D40" s="17"/>
      <c r="E40" s="16"/>
      <c r="F40" s="16"/>
      <c r="G40" s="27"/>
      <c r="H40" s="27"/>
      <c r="I40" s="27"/>
      <c r="J40" s="78"/>
      <c r="K40" s="25"/>
      <c r="L40" s="25"/>
      <c r="M40" s="25"/>
      <c r="N40" s="25"/>
      <c r="O40" s="25"/>
      <c r="P40" s="16"/>
      <c r="Q40" s="25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</row>
    <row r="41" spans="1:142" ht="18.75" x14ac:dyDescent="0.3">
      <c r="A41" s="18"/>
      <c r="B41" s="45"/>
      <c r="C41" s="45"/>
      <c r="D41" s="20"/>
      <c r="E41" s="16"/>
      <c r="F41" s="16"/>
      <c r="G41" s="33"/>
      <c r="H41" s="33"/>
      <c r="I41" s="33"/>
      <c r="J41" s="44"/>
      <c r="K41" s="25"/>
      <c r="L41" s="25"/>
      <c r="M41" s="25"/>
      <c r="N41" s="25"/>
      <c r="O41" s="25"/>
      <c r="P41" s="16"/>
      <c r="Q41" s="25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</row>
    <row r="42" spans="1:142" ht="18.75" x14ac:dyDescent="0.3">
      <c r="A42" s="41"/>
      <c r="B42" s="41"/>
      <c r="C42" s="41"/>
      <c r="D42" s="41"/>
      <c r="E42" s="41"/>
      <c r="F42" s="66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</row>
    <row r="43" spans="1:142" x14ac:dyDescent="0.25">
      <c r="A43" s="37"/>
      <c r="B43" s="51"/>
      <c r="C43" s="51"/>
      <c r="D43" s="58"/>
      <c r="E43" s="82"/>
      <c r="F43" s="14"/>
      <c r="G43" s="14"/>
      <c r="H43" s="14"/>
      <c r="I43" s="102"/>
      <c r="J43" s="103"/>
      <c r="K43" s="82"/>
      <c r="L43" s="14"/>
      <c r="M43" s="14"/>
      <c r="N43" s="55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</row>
    <row r="44" spans="1:142" ht="18.75" x14ac:dyDescent="0.3">
      <c r="A44" s="31"/>
      <c r="B44" s="31"/>
      <c r="C44" s="31"/>
      <c r="D44" s="77"/>
      <c r="E44" s="76"/>
      <c r="F44" s="60"/>
      <c r="G44" s="61"/>
      <c r="H44" s="94"/>
      <c r="I44" s="20"/>
      <c r="J44" s="77"/>
      <c r="K44" s="59"/>
      <c r="L44" s="60"/>
      <c r="M44" s="64"/>
      <c r="N44" s="6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</row>
    <row r="45" spans="1:142" ht="18.75" x14ac:dyDescent="0.3">
      <c r="A45" s="31"/>
      <c r="B45" s="31"/>
      <c r="C45" s="31"/>
      <c r="D45" s="78"/>
      <c r="E45" s="78"/>
      <c r="F45" s="85"/>
      <c r="G45" s="34"/>
      <c r="H45" s="34"/>
      <c r="I45" s="34"/>
      <c r="J45" s="88"/>
      <c r="K45" s="63"/>
      <c r="L45" s="63"/>
      <c r="M45" s="78"/>
      <c r="N45" s="80"/>
      <c r="O45" s="34"/>
      <c r="P45" s="81"/>
      <c r="Q45" s="6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</row>
    <row r="46" spans="1:142" ht="16.5" thickBot="1" x14ac:dyDescent="0.3">
      <c r="A46" s="58"/>
      <c r="B46" s="14"/>
      <c r="C46" s="14"/>
      <c r="D46" s="91"/>
      <c r="E46" s="87"/>
      <c r="F46" s="38"/>
      <c r="G46" s="2"/>
      <c r="H46" s="2"/>
      <c r="I46" s="2"/>
      <c r="J46" s="2"/>
      <c r="K46" s="2"/>
      <c r="L46" s="3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</row>
    <row r="47" spans="1:142" ht="19.5" thickBot="1" x14ac:dyDescent="0.35">
      <c r="A47" s="77"/>
      <c r="B47" s="95"/>
      <c r="C47" s="94"/>
      <c r="D47" s="92"/>
      <c r="E47" s="84"/>
      <c r="F47" s="96"/>
      <c r="G47" s="106"/>
      <c r="H47" s="106"/>
      <c r="I47" s="107"/>
      <c r="J47" s="108"/>
      <c r="K47" s="30"/>
      <c r="L47" s="98"/>
      <c r="M47" s="99"/>
      <c r="N47" s="2"/>
      <c r="O47" s="16"/>
      <c r="P47" s="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</row>
    <row r="48" spans="1:14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</row>
    <row r="49" spans="1:14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</row>
    <row r="50" spans="1:14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</row>
    <row r="51" spans="1:14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</row>
    <row r="52" spans="1:14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</row>
    <row r="53" spans="1:142" ht="20.25" x14ac:dyDescent="0.3">
      <c r="A53" s="7"/>
      <c r="B53" s="7"/>
      <c r="C53" s="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</row>
    <row r="54" spans="1:142" x14ac:dyDescent="0.25">
      <c r="A54" s="67"/>
      <c r="B54" s="67"/>
      <c r="C54" s="67"/>
      <c r="D54" s="11"/>
      <c r="E54" s="11"/>
      <c r="F54" s="11"/>
      <c r="G54" s="11"/>
      <c r="H54" s="11"/>
      <c r="I54" s="11"/>
      <c r="J54" s="11"/>
      <c r="K54" s="68"/>
      <c r="L54" s="68"/>
      <c r="M54" s="68"/>
      <c r="N54" s="68"/>
      <c r="O54" s="68"/>
      <c r="P54" s="68"/>
      <c r="Q54" s="68"/>
      <c r="R54" s="68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</row>
    <row r="55" spans="1:142" ht="21" thickBot="1" x14ac:dyDescent="0.35">
      <c r="A55" s="6"/>
      <c r="B55" s="6"/>
      <c r="C55" s="6"/>
      <c r="D55" s="22"/>
      <c r="E55" s="22"/>
      <c r="F55" s="22"/>
      <c r="G55" s="22"/>
      <c r="H55" s="22"/>
      <c r="I55" s="22"/>
      <c r="J55" s="65"/>
      <c r="K55" s="5"/>
      <c r="L55" s="65"/>
      <c r="M55" s="100"/>
      <c r="N55" s="75"/>
      <c r="O55" s="5"/>
      <c r="P55" s="4"/>
      <c r="Q55" s="5"/>
      <c r="R55" s="5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</row>
    <row r="56" spans="1:142" ht="21" thickBot="1" x14ac:dyDescent="0.35">
      <c r="A56" s="73"/>
      <c r="B56" s="9"/>
      <c r="C56" s="9"/>
      <c r="D56" s="2"/>
      <c r="E56" s="2"/>
      <c r="F56" s="2"/>
      <c r="G56" s="2"/>
      <c r="H56" s="2"/>
      <c r="I56" s="2"/>
      <c r="J56" s="74"/>
      <c r="K56" s="2"/>
      <c r="L56" s="2"/>
      <c r="M56" s="2"/>
      <c r="N56" s="2"/>
      <c r="O56" s="2"/>
      <c r="P56" s="3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</row>
    <row r="57" spans="1:142" ht="19.5" thickBot="1" x14ac:dyDescent="0.35">
      <c r="A57" s="70"/>
      <c r="B57" s="2"/>
      <c r="C57" s="2"/>
      <c r="D57" s="2"/>
      <c r="E57" s="2"/>
      <c r="F57" s="2"/>
      <c r="G57" s="2"/>
      <c r="H57" s="2"/>
      <c r="I57" s="2"/>
      <c r="J57" s="23"/>
      <c r="K57" s="2"/>
      <c r="L57" s="2"/>
      <c r="M57" s="2"/>
      <c r="N57" s="2"/>
      <c r="O57" s="2"/>
      <c r="P57" s="3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</row>
    <row r="58" spans="1:142" ht="21" thickBot="1" x14ac:dyDescent="0.35">
      <c r="A58" s="71"/>
      <c r="B58" s="13"/>
      <c r="C58" s="13"/>
      <c r="D58" s="2"/>
      <c r="E58" s="2"/>
      <c r="F58" s="2"/>
      <c r="G58" s="2"/>
      <c r="H58" s="2"/>
      <c r="I58" s="2"/>
      <c r="J58" s="105"/>
      <c r="K58" s="13"/>
      <c r="L58" s="13"/>
      <c r="M58" s="2"/>
      <c r="N58" s="2"/>
      <c r="O58" s="2"/>
      <c r="P58" s="3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</row>
    <row r="59" spans="1:142" ht="19.5" thickBot="1" x14ac:dyDescent="0.35">
      <c r="A59" s="70"/>
      <c r="B59" s="2"/>
      <c r="C59" s="2"/>
      <c r="D59" s="2"/>
      <c r="E59" s="2"/>
      <c r="F59" s="2"/>
      <c r="G59" s="2"/>
      <c r="H59" s="2"/>
      <c r="I59" s="2"/>
      <c r="J59" s="23"/>
      <c r="K59" s="2"/>
      <c r="L59" s="2"/>
      <c r="M59" s="2"/>
      <c r="N59" s="2"/>
      <c r="O59" s="8"/>
      <c r="P59" s="3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</row>
    <row r="60" spans="1:142" ht="21" thickBot="1" x14ac:dyDescent="0.35">
      <c r="A60" s="72"/>
      <c r="B60" s="28"/>
      <c r="C60" s="28"/>
      <c r="D60" s="16"/>
      <c r="E60" s="16"/>
      <c r="F60" s="16"/>
      <c r="G60" s="2"/>
      <c r="H60" s="2"/>
      <c r="I60" s="2"/>
      <c r="J60" s="54"/>
      <c r="K60" s="12"/>
      <c r="L60" s="12"/>
      <c r="M60" s="2"/>
      <c r="N60" s="2"/>
      <c r="O60" s="2"/>
      <c r="P60" s="3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</row>
    <row r="61" spans="1:142" x14ac:dyDescent="0.25">
      <c r="A61" s="39"/>
      <c r="B61" s="39"/>
      <c r="C61" s="39"/>
      <c r="D61" s="39"/>
      <c r="E61" s="39"/>
      <c r="F61" s="39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</row>
    <row r="62" spans="1:142" ht="18.75" x14ac:dyDescent="0.3">
      <c r="A62" s="35"/>
      <c r="B62" s="90"/>
      <c r="C62" s="90"/>
      <c r="D62" s="36"/>
      <c r="E62" s="16"/>
      <c r="F62" s="16"/>
      <c r="G62" s="43"/>
      <c r="H62" s="43"/>
      <c r="I62" s="43"/>
      <c r="J62" s="16"/>
      <c r="K62" s="16"/>
      <c r="L62" s="16"/>
      <c r="M62" s="16"/>
      <c r="N62" s="16"/>
      <c r="O62" s="16"/>
      <c r="P62" s="16"/>
      <c r="Q62" s="25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</row>
    <row r="63" spans="1:142" ht="20.25" x14ac:dyDescent="0.3">
      <c r="A63" s="32"/>
      <c r="B63" s="31"/>
      <c r="C63" s="31"/>
      <c r="D63" s="17"/>
      <c r="E63" s="16"/>
      <c r="F63" s="25"/>
      <c r="G63" s="2"/>
      <c r="H63" s="2"/>
      <c r="I63" s="2"/>
      <c r="J63" s="104"/>
      <c r="K63" s="25"/>
      <c r="L63" s="89"/>
      <c r="M63" s="101"/>
      <c r="N63" s="25"/>
      <c r="O63" s="42"/>
      <c r="P63" s="16"/>
      <c r="Q63" s="25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</row>
    <row r="64" spans="1:142" ht="20.25" x14ac:dyDescent="0.3">
      <c r="A64" s="15"/>
      <c r="B64" s="29"/>
      <c r="C64" s="29"/>
      <c r="D64" s="17"/>
      <c r="E64" s="16"/>
      <c r="F64" s="2"/>
      <c r="G64" s="26"/>
      <c r="H64" s="26"/>
      <c r="I64" s="26"/>
      <c r="J64" s="24"/>
      <c r="K64" s="16"/>
      <c r="L64" s="16"/>
      <c r="M64" s="16"/>
      <c r="N64" s="16"/>
      <c r="O64" s="16"/>
      <c r="P64" s="16"/>
      <c r="Q64" s="16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</row>
    <row r="65" spans="1:142" ht="18.75" x14ac:dyDescent="0.3">
      <c r="A65" s="15"/>
      <c r="B65" s="29"/>
      <c r="C65" s="29"/>
      <c r="D65" s="17"/>
      <c r="E65" s="16"/>
      <c r="F65" s="16"/>
      <c r="G65" s="27"/>
      <c r="H65" s="27"/>
      <c r="I65" s="27"/>
      <c r="J65" s="78"/>
      <c r="K65" s="25"/>
      <c r="L65" s="25"/>
      <c r="M65" s="25"/>
      <c r="N65" s="25"/>
      <c r="O65" s="25"/>
      <c r="P65" s="16"/>
      <c r="Q65" s="25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</row>
    <row r="66" spans="1:142" ht="18.75" x14ac:dyDescent="0.3">
      <c r="A66" s="18"/>
      <c r="B66" s="45"/>
      <c r="C66" s="45"/>
      <c r="D66" s="20"/>
      <c r="E66" s="16"/>
      <c r="F66" s="16"/>
      <c r="G66" s="33"/>
      <c r="H66" s="33"/>
      <c r="I66" s="33"/>
      <c r="J66" s="44"/>
      <c r="K66" s="25"/>
      <c r="L66" s="25"/>
      <c r="M66" s="25"/>
      <c r="N66" s="25"/>
      <c r="O66" s="25"/>
      <c r="P66" s="16"/>
      <c r="Q66" s="25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</row>
    <row r="67" spans="1:142" ht="18.75" x14ac:dyDescent="0.3">
      <c r="A67" s="41"/>
      <c r="B67" s="41"/>
      <c r="C67" s="41"/>
      <c r="D67" s="41"/>
      <c r="E67" s="41"/>
      <c r="F67" s="66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</row>
    <row r="68" spans="1:142" x14ac:dyDescent="0.25">
      <c r="A68" s="37"/>
      <c r="B68" s="51"/>
      <c r="C68" s="51"/>
      <c r="D68" s="58"/>
      <c r="E68" s="82"/>
      <c r="F68" s="14"/>
      <c r="G68" s="14"/>
      <c r="H68" s="14"/>
      <c r="I68" s="102"/>
      <c r="J68" s="103"/>
      <c r="K68" s="82"/>
      <c r="L68" s="14"/>
      <c r="M68" s="14"/>
      <c r="N68" s="5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</row>
    <row r="69" spans="1:142" ht="18.75" x14ac:dyDescent="0.3">
      <c r="A69" s="31"/>
      <c r="B69" s="31"/>
      <c r="C69" s="31"/>
      <c r="D69" s="77"/>
      <c r="E69" s="76"/>
      <c r="F69" s="60"/>
      <c r="G69" s="61"/>
      <c r="H69" s="94"/>
      <c r="I69" s="20"/>
      <c r="J69" s="77"/>
      <c r="K69" s="59"/>
      <c r="L69" s="60"/>
      <c r="M69" s="64"/>
      <c r="N69" s="6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</row>
    <row r="70" spans="1:142" ht="18.75" x14ac:dyDescent="0.3">
      <c r="A70" s="31"/>
      <c r="B70" s="31"/>
      <c r="C70" s="31"/>
      <c r="D70" s="78"/>
      <c r="E70" s="78"/>
      <c r="F70" s="85"/>
      <c r="G70" s="34"/>
      <c r="H70" s="34"/>
      <c r="I70" s="34"/>
      <c r="J70" s="88"/>
      <c r="K70" s="63"/>
      <c r="L70" s="63"/>
      <c r="M70" s="78"/>
      <c r="N70" s="80"/>
      <c r="O70" s="34"/>
      <c r="P70" s="81"/>
      <c r="Q70" s="63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</row>
    <row r="71" spans="1:142" ht="16.5" thickBot="1" x14ac:dyDescent="0.3">
      <c r="A71" s="58"/>
      <c r="B71" s="14"/>
      <c r="C71" s="14"/>
      <c r="D71" s="91"/>
      <c r="E71" s="87"/>
      <c r="F71" s="38"/>
      <c r="G71" s="2"/>
      <c r="H71" s="2"/>
      <c r="I71" s="2"/>
      <c r="J71" s="2"/>
      <c r="K71" s="2"/>
      <c r="L71" s="38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</row>
    <row r="72" spans="1:142" ht="19.5" thickBot="1" x14ac:dyDescent="0.35">
      <c r="A72" s="77"/>
      <c r="B72" s="95"/>
      <c r="C72" s="94"/>
      <c r="D72" s="92"/>
      <c r="E72" s="84"/>
      <c r="F72" s="96"/>
      <c r="G72" s="106"/>
      <c r="H72" s="106"/>
      <c r="I72" s="107"/>
      <c r="J72" s="108"/>
      <c r="K72" s="30"/>
      <c r="L72" s="98"/>
      <c r="M72" s="99"/>
      <c r="N72" s="2"/>
      <c r="O72" s="16"/>
      <c r="P72" s="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</row>
    <row r="73" spans="1:14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</row>
    <row r="74" spans="1:14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</row>
    <row r="75" spans="1:14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</row>
    <row r="76" spans="1:14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</row>
    <row r="77" spans="1:14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</row>
    <row r="78" spans="1:142" ht="20.25" x14ac:dyDescent="0.3">
      <c r="A78" s="7"/>
      <c r="B78" s="7"/>
      <c r="C78" s="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</row>
    <row r="79" spans="1:142" x14ac:dyDescent="0.25">
      <c r="A79" s="67"/>
      <c r="B79" s="67"/>
      <c r="C79" s="67"/>
      <c r="D79" s="11"/>
      <c r="E79" s="11"/>
      <c r="F79" s="11"/>
      <c r="G79" s="11"/>
      <c r="H79" s="11"/>
      <c r="I79" s="11"/>
      <c r="J79" s="11"/>
      <c r="K79" s="68"/>
      <c r="L79" s="68"/>
      <c r="M79" s="68"/>
      <c r="N79" s="68"/>
      <c r="O79" s="68"/>
      <c r="P79" s="68"/>
      <c r="Q79" s="68"/>
      <c r="R79" s="6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</row>
    <row r="80" spans="1:142" ht="21" thickBot="1" x14ac:dyDescent="0.35">
      <c r="A80" s="6"/>
      <c r="B80" s="6"/>
      <c r="C80" s="6"/>
      <c r="D80" s="22"/>
      <c r="E80" s="22"/>
      <c r="F80" s="22"/>
      <c r="G80" s="22"/>
      <c r="H80" s="22"/>
      <c r="I80" s="22"/>
      <c r="J80" s="65"/>
      <c r="K80" s="5"/>
      <c r="L80" s="65"/>
      <c r="M80" s="100"/>
      <c r="N80" s="75"/>
      <c r="O80" s="5"/>
      <c r="P80" s="4"/>
      <c r="Q80" s="5"/>
      <c r="R80" s="5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</row>
    <row r="81" spans="1:142" ht="21" thickBot="1" x14ac:dyDescent="0.35">
      <c r="A81" s="73"/>
      <c r="B81" s="9"/>
      <c r="C81" s="9"/>
      <c r="D81" s="2"/>
      <c r="E81" s="2"/>
      <c r="F81" s="2"/>
      <c r="G81" s="2"/>
      <c r="H81" s="2"/>
      <c r="I81" s="2"/>
      <c r="J81" s="74"/>
      <c r="K81" s="2"/>
      <c r="L81" s="2"/>
      <c r="M81" s="2"/>
      <c r="N81" s="2"/>
      <c r="O81" s="2"/>
      <c r="P81" s="3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</row>
    <row r="82" spans="1:142" ht="19.5" thickBot="1" x14ac:dyDescent="0.35">
      <c r="A82" s="70"/>
      <c r="B82" s="2"/>
      <c r="C82" s="2"/>
      <c r="D82" s="2"/>
      <c r="E82" s="2"/>
      <c r="F82" s="2"/>
      <c r="G82" s="2"/>
      <c r="H82" s="2"/>
      <c r="I82" s="2"/>
      <c r="J82" s="23"/>
      <c r="K82" s="2"/>
      <c r="L82" s="2"/>
      <c r="M82" s="2"/>
      <c r="N82" s="2"/>
      <c r="O82" s="2"/>
      <c r="P82" s="3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</row>
    <row r="83" spans="1:142" ht="21" thickBot="1" x14ac:dyDescent="0.35">
      <c r="A83" s="71"/>
      <c r="B83" s="13"/>
      <c r="C83" s="13"/>
      <c r="D83" s="2"/>
      <c r="E83" s="2"/>
      <c r="F83" s="2"/>
      <c r="G83" s="2"/>
      <c r="H83" s="2"/>
      <c r="I83" s="2"/>
      <c r="J83" s="105"/>
      <c r="K83" s="13"/>
      <c r="L83" s="13"/>
      <c r="M83" s="2"/>
      <c r="N83" s="2"/>
      <c r="O83" s="2"/>
      <c r="P83" s="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</row>
    <row r="84" spans="1:142" ht="19.5" thickBot="1" x14ac:dyDescent="0.35">
      <c r="A84" s="70"/>
      <c r="B84" s="2"/>
      <c r="C84" s="2"/>
      <c r="D84" s="2"/>
      <c r="E84" s="2"/>
      <c r="F84" s="2"/>
      <c r="G84" s="2"/>
      <c r="H84" s="2"/>
      <c r="I84" s="2"/>
      <c r="J84" s="23"/>
      <c r="K84" s="2"/>
      <c r="L84" s="2"/>
      <c r="M84" s="2"/>
      <c r="N84" s="2"/>
      <c r="O84" s="8"/>
      <c r="P84" s="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</row>
    <row r="85" spans="1:142" ht="21" thickBot="1" x14ac:dyDescent="0.35">
      <c r="A85" s="72"/>
      <c r="B85" s="28"/>
      <c r="C85" s="28"/>
      <c r="D85" s="16"/>
      <c r="E85" s="16"/>
      <c r="F85" s="16"/>
      <c r="G85" s="2"/>
      <c r="H85" s="2"/>
      <c r="I85" s="2"/>
      <c r="J85" s="54"/>
      <c r="K85" s="12"/>
      <c r="L85" s="12"/>
      <c r="M85" s="2"/>
      <c r="N85" s="2"/>
      <c r="O85" s="2"/>
      <c r="P85" s="3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</row>
    <row r="86" spans="1:142" x14ac:dyDescent="0.25">
      <c r="A86" s="39"/>
      <c r="B86" s="39"/>
      <c r="C86" s="39"/>
      <c r="D86" s="39"/>
      <c r="E86" s="39"/>
      <c r="F86" s="39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</row>
    <row r="87" spans="1:142" ht="18.75" x14ac:dyDescent="0.3">
      <c r="A87" s="35"/>
      <c r="B87" s="90"/>
      <c r="C87" s="90"/>
      <c r="D87" s="36"/>
      <c r="E87" s="16"/>
      <c r="F87" s="16"/>
      <c r="G87" s="43"/>
      <c r="H87" s="43"/>
      <c r="I87" s="43"/>
      <c r="J87" s="16"/>
      <c r="K87" s="16"/>
      <c r="L87" s="16"/>
      <c r="M87" s="16"/>
      <c r="N87" s="16"/>
      <c r="O87" s="16"/>
      <c r="P87" s="16"/>
      <c r="Q87" s="25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</row>
    <row r="88" spans="1:142" ht="20.25" x14ac:dyDescent="0.3">
      <c r="A88" s="32"/>
      <c r="B88" s="31"/>
      <c r="C88" s="31"/>
      <c r="D88" s="17"/>
      <c r="E88" s="16"/>
      <c r="F88" s="25"/>
      <c r="G88" s="2"/>
      <c r="H88" s="2"/>
      <c r="I88" s="2"/>
      <c r="J88" s="104"/>
      <c r="K88" s="25"/>
      <c r="L88" s="89"/>
      <c r="M88" s="101"/>
      <c r="N88" s="25"/>
      <c r="O88" s="42"/>
      <c r="P88" s="16"/>
      <c r="Q88" s="25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</row>
    <row r="89" spans="1:142" ht="20.25" x14ac:dyDescent="0.3">
      <c r="A89" s="15"/>
      <c r="B89" s="29"/>
      <c r="C89" s="29"/>
      <c r="D89" s="17"/>
      <c r="E89" s="16"/>
      <c r="F89" s="2"/>
      <c r="G89" s="26"/>
      <c r="H89" s="26"/>
      <c r="I89" s="26"/>
      <c r="J89" s="24"/>
      <c r="K89" s="16"/>
      <c r="L89" s="16"/>
      <c r="M89" s="16"/>
      <c r="N89" s="16"/>
      <c r="O89" s="16"/>
      <c r="P89" s="16"/>
      <c r="Q89" s="16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</row>
    <row r="90" spans="1:142" ht="18.75" x14ac:dyDescent="0.3">
      <c r="A90" s="15"/>
      <c r="B90" s="29"/>
      <c r="C90" s="29"/>
      <c r="D90" s="17"/>
      <c r="E90" s="16"/>
      <c r="F90" s="16"/>
      <c r="G90" s="27"/>
      <c r="H90" s="27"/>
      <c r="I90" s="27"/>
      <c r="J90" s="78"/>
      <c r="K90" s="25"/>
      <c r="L90" s="25"/>
      <c r="M90" s="25"/>
      <c r="N90" s="25"/>
      <c r="O90" s="25"/>
      <c r="P90" s="16"/>
      <c r="Q90" s="25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</row>
    <row r="91" spans="1:142" ht="18.75" x14ac:dyDescent="0.3">
      <c r="A91" s="18"/>
      <c r="B91" s="45"/>
      <c r="C91" s="45"/>
      <c r="D91" s="20"/>
      <c r="E91" s="16"/>
      <c r="F91" s="16"/>
      <c r="G91" s="33"/>
      <c r="H91" s="33"/>
      <c r="I91" s="33"/>
      <c r="J91" s="44"/>
      <c r="K91" s="25"/>
      <c r="L91" s="25"/>
      <c r="M91" s="25"/>
      <c r="N91" s="25"/>
      <c r="O91" s="25"/>
      <c r="P91" s="16"/>
      <c r="Q91" s="25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</row>
    <row r="92" spans="1:142" ht="18.75" x14ac:dyDescent="0.3">
      <c r="A92" s="41"/>
      <c r="B92" s="41"/>
      <c r="C92" s="41"/>
      <c r="D92" s="41"/>
      <c r="E92" s="41"/>
      <c r="F92" s="66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</row>
    <row r="93" spans="1:142" x14ac:dyDescent="0.25">
      <c r="A93" s="37"/>
      <c r="B93" s="51"/>
      <c r="C93" s="51"/>
      <c r="D93" s="58"/>
      <c r="E93" s="82"/>
      <c r="F93" s="14"/>
      <c r="G93" s="14"/>
      <c r="H93" s="14"/>
      <c r="I93" s="102"/>
      <c r="J93" s="103"/>
      <c r="K93" s="82"/>
      <c r="L93" s="14"/>
      <c r="M93" s="14"/>
      <c r="N93" s="55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</row>
    <row r="94" spans="1:142" ht="18.75" x14ac:dyDescent="0.3">
      <c r="A94" s="31"/>
      <c r="B94" s="31"/>
      <c r="C94" s="31"/>
      <c r="D94" s="77"/>
      <c r="E94" s="76"/>
      <c r="F94" s="60"/>
      <c r="G94" s="61"/>
      <c r="H94" s="94"/>
      <c r="I94" s="20"/>
      <c r="J94" s="77"/>
      <c r="K94" s="59"/>
      <c r="L94" s="60"/>
      <c r="M94" s="64"/>
      <c r="N94" s="6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</row>
    <row r="95" spans="1:142" ht="18.75" x14ac:dyDescent="0.3">
      <c r="A95" s="31"/>
      <c r="B95" s="31"/>
      <c r="C95" s="31"/>
      <c r="D95" s="78"/>
      <c r="E95" s="78"/>
      <c r="F95" s="85"/>
      <c r="G95" s="34"/>
      <c r="H95" s="34"/>
      <c r="I95" s="34"/>
      <c r="J95" s="88"/>
      <c r="K95" s="63"/>
      <c r="L95" s="63"/>
      <c r="M95" s="78"/>
      <c r="N95" s="80"/>
      <c r="O95" s="34"/>
      <c r="P95" s="81"/>
      <c r="Q95" s="63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</row>
    <row r="96" spans="1:142" ht="16.5" thickBot="1" x14ac:dyDescent="0.3">
      <c r="A96" s="58"/>
      <c r="B96" s="14"/>
      <c r="C96" s="14"/>
      <c r="D96" s="91"/>
      <c r="E96" s="87"/>
      <c r="F96" s="38"/>
      <c r="G96" s="2"/>
      <c r="H96" s="2"/>
      <c r="I96" s="2"/>
      <c r="J96" s="2"/>
      <c r="K96" s="2"/>
      <c r="L96" s="38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</row>
    <row r="97" spans="1:142" ht="19.5" thickBot="1" x14ac:dyDescent="0.35">
      <c r="A97" s="77"/>
      <c r="B97" s="95"/>
      <c r="C97" s="94"/>
      <c r="D97" s="92"/>
      <c r="E97" s="84"/>
      <c r="F97" s="96"/>
      <c r="G97" s="106"/>
      <c r="H97" s="106"/>
      <c r="I97" s="107"/>
      <c r="J97" s="108"/>
      <c r="K97" s="30"/>
      <c r="L97" s="98"/>
      <c r="M97" s="99"/>
      <c r="N97" s="2"/>
      <c r="O97" s="16"/>
      <c r="P97" s="3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</row>
    <row r="98" spans="1:14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</row>
    <row r="99" spans="1:14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</row>
    <row r="100" spans="1:14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</row>
    <row r="101" spans="1:14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</row>
    <row r="102" spans="1:14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</row>
    <row r="103" spans="1:142" ht="20.25" x14ac:dyDescent="0.3">
      <c r="A103" s="7"/>
      <c r="B103" s="7"/>
      <c r="C103" s="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</row>
    <row r="104" spans="1:142" x14ac:dyDescent="0.25">
      <c r="A104" s="67"/>
      <c r="B104" s="67"/>
      <c r="C104" s="67"/>
      <c r="D104" s="11"/>
      <c r="E104" s="11"/>
      <c r="F104" s="11"/>
      <c r="G104" s="11"/>
      <c r="H104" s="11"/>
      <c r="I104" s="11"/>
      <c r="J104" s="11"/>
      <c r="K104" s="68"/>
      <c r="L104" s="68"/>
      <c r="M104" s="68"/>
      <c r="N104" s="68"/>
      <c r="O104" s="68"/>
      <c r="P104" s="68"/>
      <c r="Q104" s="68"/>
      <c r="R104" s="68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</row>
    <row r="105" spans="1:142" ht="21" thickBot="1" x14ac:dyDescent="0.35">
      <c r="A105" s="6"/>
      <c r="B105" s="6"/>
      <c r="C105" s="6"/>
      <c r="D105" s="22"/>
      <c r="E105" s="22"/>
      <c r="F105" s="22"/>
      <c r="G105" s="22"/>
      <c r="H105" s="22"/>
      <c r="I105" s="22"/>
      <c r="J105" s="65"/>
      <c r="K105" s="5"/>
      <c r="L105" s="65"/>
      <c r="M105" s="100"/>
      <c r="N105" s="75"/>
      <c r="O105" s="5"/>
      <c r="P105" s="4"/>
      <c r="Q105" s="5"/>
      <c r="R105" s="5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</row>
    <row r="106" spans="1:142" ht="21" thickBot="1" x14ac:dyDescent="0.35">
      <c r="A106" s="73"/>
      <c r="B106" s="9"/>
      <c r="C106" s="9"/>
      <c r="D106" s="2"/>
      <c r="E106" s="2"/>
      <c r="F106" s="2"/>
      <c r="G106" s="2"/>
      <c r="H106" s="2"/>
      <c r="I106" s="2"/>
      <c r="J106" s="74"/>
      <c r="K106" s="2"/>
      <c r="L106" s="2"/>
      <c r="M106" s="2"/>
      <c r="N106" s="2"/>
      <c r="O106" s="2"/>
      <c r="P106" s="3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</row>
    <row r="107" spans="1:142" ht="19.5" thickBot="1" x14ac:dyDescent="0.35">
      <c r="A107" s="70"/>
      <c r="B107" s="2"/>
      <c r="C107" s="2"/>
      <c r="D107" s="2"/>
      <c r="E107" s="2"/>
      <c r="F107" s="2"/>
      <c r="G107" s="2"/>
      <c r="H107" s="2"/>
      <c r="I107" s="2"/>
      <c r="J107" s="23"/>
      <c r="K107" s="2"/>
      <c r="L107" s="2"/>
      <c r="M107" s="2"/>
      <c r="N107" s="2"/>
      <c r="O107" s="2"/>
      <c r="P107" s="3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</row>
    <row r="108" spans="1:142" ht="21" thickBot="1" x14ac:dyDescent="0.35">
      <c r="A108" s="71"/>
      <c r="B108" s="13"/>
      <c r="C108" s="13"/>
      <c r="D108" s="2"/>
      <c r="E108" s="2"/>
      <c r="F108" s="2"/>
      <c r="G108" s="2"/>
      <c r="H108" s="2"/>
      <c r="I108" s="2"/>
      <c r="J108" s="105"/>
      <c r="K108" s="13"/>
      <c r="L108" s="13"/>
      <c r="M108" s="2"/>
      <c r="N108" s="2"/>
      <c r="O108" s="2"/>
      <c r="P108" s="3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</row>
    <row r="109" spans="1:142" ht="19.5" thickBot="1" x14ac:dyDescent="0.35">
      <c r="A109" s="70"/>
      <c r="B109" s="2"/>
      <c r="C109" s="2"/>
      <c r="D109" s="2"/>
      <c r="E109" s="2"/>
      <c r="F109" s="2"/>
      <c r="G109" s="2"/>
      <c r="H109" s="2"/>
      <c r="I109" s="2"/>
      <c r="J109" s="23"/>
      <c r="K109" s="2"/>
      <c r="L109" s="2"/>
      <c r="M109" s="2"/>
      <c r="N109" s="2"/>
      <c r="O109" s="8"/>
      <c r="P109" s="3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</row>
    <row r="110" spans="1:142" ht="21" thickBot="1" x14ac:dyDescent="0.35">
      <c r="A110" s="72"/>
      <c r="B110" s="28"/>
      <c r="C110" s="28"/>
      <c r="D110" s="16"/>
      <c r="E110" s="16"/>
      <c r="F110" s="16"/>
      <c r="G110" s="2"/>
      <c r="H110" s="2"/>
      <c r="I110" s="2"/>
      <c r="J110" s="54"/>
      <c r="K110" s="12"/>
      <c r="L110" s="12"/>
      <c r="M110" s="2"/>
      <c r="N110" s="2"/>
      <c r="O110" s="2"/>
      <c r="P110" s="3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</row>
    <row r="111" spans="1:142" x14ac:dyDescent="0.25">
      <c r="A111" s="39"/>
      <c r="B111" s="39"/>
      <c r="C111" s="39"/>
      <c r="D111" s="39"/>
      <c r="E111" s="39"/>
      <c r="F111" s="39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</row>
    <row r="112" spans="1:142" ht="18.75" x14ac:dyDescent="0.3">
      <c r="A112" s="35"/>
      <c r="B112" s="90"/>
      <c r="C112" s="90"/>
      <c r="D112" s="36"/>
      <c r="E112" s="16"/>
      <c r="F112" s="16"/>
      <c r="G112" s="43"/>
      <c r="H112" s="43"/>
      <c r="I112" s="43"/>
      <c r="J112" s="16"/>
      <c r="K112" s="16"/>
      <c r="L112" s="16"/>
      <c r="M112" s="16"/>
      <c r="N112" s="16"/>
      <c r="O112" s="16"/>
      <c r="P112" s="16"/>
      <c r="Q112" s="25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</row>
    <row r="113" spans="1:142" ht="20.25" x14ac:dyDescent="0.3">
      <c r="A113" s="32"/>
      <c r="B113" s="31"/>
      <c r="C113" s="31"/>
      <c r="D113" s="17"/>
      <c r="E113" s="16"/>
      <c r="F113" s="25"/>
      <c r="G113" s="2"/>
      <c r="H113" s="2"/>
      <c r="I113" s="2"/>
      <c r="J113" s="104"/>
      <c r="K113" s="25"/>
      <c r="L113" s="89"/>
      <c r="M113" s="101"/>
      <c r="N113" s="25"/>
      <c r="O113" s="42"/>
      <c r="P113" s="16"/>
      <c r="Q113" s="25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</row>
    <row r="114" spans="1:142" ht="20.25" x14ac:dyDescent="0.3">
      <c r="A114" s="15"/>
      <c r="B114" s="29"/>
      <c r="C114" s="29"/>
      <c r="D114" s="17"/>
      <c r="E114" s="16"/>
      <c r="F114" s="2"/>
      <c r="G114" s="26"/>
      <c r="H114" s="26"/>
      <c r="I114" s="26"/>
      <c r="J114" s="24"/>
      <c r="K114" s="16"/>
      <c r="L114" s="16"/>
      <c r="M114" s="16"/>
      <c r="N114" s="16"/>
      <c r="O114" s="16"/>
      <c r="P114" s="16"/>
      <c r="Q114" s="16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</row>
    <row r="115" spans="1:142" ht="18.75" x14ac:dyDescent="0.3">
      <c r="A115" s="15"/>
      <c r="B115" s="29"/>
      <c r="C115" s="29"/>
      <c r="D115" s="17"/>
      <c r="E115" s="16"/>
      <c r="F115" s="16"/>
      <c r="G115" s="27"/>
      <c r="H115" s="27"/>
      <c r="I115" s="27"/>
      <c r="J115" s="78"/>
      <c r="K115" s="25"/>
      <c r="L115" s="25"/>
      <c r="M115" s="25"/>
      <c r="N115" s="25"/>
      <c r="O115" s="25"/>
      <c r="P115" s="16"/>
      <c r="Q115" s="25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</row>
    <row r="116" spans="1:142" ht="18.75" x14ac:dyDescent="0.3">
      <c r="A116" s="18"/>
      <c r="B116" s="45"/>
      <c r="C116" s="45"/>
      <c r="D116" s="20"/>
      <c r="E116" s="16"/>
      <c r="F116" s="16"/>
      <c r="G116" s="33"/>
      <c r="H116" s="33"/>
      <c r="I116" s="33"/>
      <c r="J116" s="44"/>
      <c r="K116" s="25"/>
      <c r="L116" s="25"/>
      <c r="M116" s="25"/>
      <c r="N116" s="25"/>
      <c r="O116" s="25"/>
      <c r="P116" s="16"/>
      <c r="Q116" s="25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</row>
    <row r="117" spans="1:142" ht="18.75" x14ac:dyDescent="0.3">
      <c r="A117" s="41"/>
      <c r="B117" s="41"/>
      <c r="C117" s="41"/>
      <c r="D117" s="41"/>
      <c r="E117" s="41"/>
      <c r="F117" s="66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</row>
    <row r="118" spans="1:142" x14ac:dyDescent="0.25">
      <c r="A118" s="37"/>
      <c r="B118" s="51"/>
      <c r="C118" s="51"/>
      <c r="D118" s="58"/>
      <c r="E118" s="82"/>
      <c r="F118" s="14"/>
      <c r="G118" s="14"/>
      <c r="H118" s="14"/>
      <c r="I118" s="102"/>
      <c r="J118" s="103"/>
      <c r="K118" s="82"/>
      <c r="L118" s="14"/>
      <c r="M118" s="14"/>
      <c r="N118" s="55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</row>
    <row r="119" spans="1:142" ht="18.75" x14ac:dyDescent="0.3">
      <c r="A119" s="31"/>
      <c r="B119" s="31"/>
      <c r="C119" s="31"/>
      <c r="D119" s="77"/>
      <c r="E119" s="76"/>
      <c r="F119" s="60"/>
      <c r="G119" s="61"/>
      <c r="H119" s="94"/>
      <c r="I119" s="20"/>
      <c r="J119" s="77"/>
      <c r="K119" s="59"/>
      <c r="L119" s="60"/>
      <c r="M119" s="64"/>
      <c r="N119" s="6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</row>
    <row r="120" spans="1:142" ht="18.75" x14ac:dyDescent="0.3">
      <c r="A120" s="31"/>
      <c r="B120" s="31"/>
      <c r="C120" s="31"/>
      <c r="D120" s="78"/>
      <c r="E120" s="78"/>
      <c r="F120" s="85"/>
      <c r="G120" s="34"/>
      <c r="H120" s="34"/>
      <c r="I120" s="34"/>
      <c r="J120" s="88"/>
      <c r="K120" s="63"/>
      <c r="L120" s="63"/>
      <c r="M120" s="78"/>
      <c r="N120" s="80"/>
      <c r="O120" s="34"/>
      <c r="P120" s="81"/>
      <c r="Q120" s="63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</row>
    <row r="121" spans="1:142" ht="16.5" thickBot="1" x14ac:dyDescent="0.3">
      <c r="A121" s="58"/>
      <c r="B121" s="14"/>
      <c r="C121" s="14"/>
      <c r="D121" s="91"/>
      <c r="E121" s="87"/>
      <c r="F121" s="38"/>
      <c r="G121" s="2"/>
      <c r="H121" s="2"/>
      <c r="I121" s="2"/>
      <c r="J121" s="2"/>
      <c r="K121" s="2"/>
      <c r="L121" s="38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</row>
    <row r="122" spans="1:142" ht="19.5" thickBot="1" x14ac:dyDescent="0.35">
      <c r="A122" s="77"/>
      <c r="B122" s="95"/>
      <c r="C122" s="94"/>
      <c r="D122" s="92"/>
      <c r="E122" s="84"/>
      <c r="F122" s="96"/>
      <c r="G122" s="106"/>
      <c r="H122" s="106"/>
      <c r="I122" s="107"/>
      <c r="J122" s="108"/>
      <c r="K122" s="30"/>
      <c r="L122" s="98"/>
      <c r="M122" s="99"/>
      <c r="N122" s="2"/>
      <c r="O122" s="16"/>
      <c r="P122" s="3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</row>
    <row r="123" spans="1:14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</row>
    <row r="124" spans="1:14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</row>
    <row r="125" spans="1:14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</row>
    <row r="126" spans="1:14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</row>
    <row r="127" spans="1:14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</row>
    <row r="128" spans="1:142" ht="20.25" x14ac:dyDescent="0.3">
      <c r="A128" s="7"/>
      <c r="B128" s="7"/>
      <c r="C128" s="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</row>
    <row r="129" spans="1:142" x14ac:dyDescent="0.25">
      <c r="A129" s="67"/>
      <c r="B129" s="67"/>
      <c r="C129" s="67"/>
      <c r="D129" s="11"/>
      <c r="E129" s="11"/>
      <c r="F129" s="11"/>
      <c r="G129" s="11"/>
      <c r="H129" s="11"/>
      <c r="I129" s="11"/>
      <c r="J129" s="11"/>
      <c r="K129" s="68"/>
      <c r="L129" s="68"/>
      <c r="M129" s="68"/>
      <c r="N129" s="68"/>
      <c r="O129" s="68"/>
      <c r="P129" s="68"/>
      <c r="Q129" s="68"/>
      <c r="R129" s="68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</row>
    <row r="130" spans="1:142" ht="21" thickBot="1" x14ac:dyDescent="0.35">
      <c r="A130" s="6"/>
      <c r="B130" s="6"/>
      <c r="C130" s="6"/>
      <c r="D130" s="22"/>
      <c r="E130" s="22"/>
      <c r="F130" s="22"/>
      <c r="G130" s="22"/>
      <c r="H130" s="22"/>
      <c r="I130" s="22"/>
      <c r="J130" s="65"/>
      <c r="K130" s="5"/>
      <c r="L130" s="65"/>
      <c r="M130" s="100"/>
      <c r="N130" s="75"/>
      <c r="O130" s="5"/>
      <c r="P130" s="4"/>
      <c r="Q130" s="5"/>
      <c r="R130" s="5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</row>
    <row r="131" spans="1:142" ht="21" thickBot="1" x14ac:dyDescent="0.35">
      <c r="A131" s="73"/>
      <c r="B131" s="9"/>
      <c r="C131" s="9"/>
      <c r="D131" s="2"/>
      <c r="E131" s="2"/>
      <c r="F131" s="2"/>
      <c r="G131" s="2"/>
      <c r="H131" s="2"/>
      <c r="I131" s="2"/>
      <c r="J131" s="74"/>
      <c r="K131" s="2"/>
      <c r="L131" s="2"/>
      <c r="M131" s="2"/>
      <c r="N131" s="2"/>
      <c r="O131" s="2"/>
      <c r="P131" s="3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</row>
    <row r="132" spans="1:142" ht="19.5" thickBot="1" x14ac:dyDescent="0.35">
      <c r="A132" s="70"/>
      <c r="B132" s="2"/>
      <c r="C132" s="2"/>
      <c r="D132" s="2"/>
      <c r="E132" s="2"/>
      <c r="F132" s="2"/>
      <c r="G132" s="2"/>
      <c r="H132" s="2"/>
      <c r="I132" s="2"/>
      <c r="J132" s="23"/>
      <c r="K132" s="2"/>
      <c r="L132" s="2"/>
      <c r="M132" s="2"/>
      <c r="N132" s="2"/>
      <c r="O132" s="2"/>
      <c r="P132" s="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</row>
    <row r="133" spans="1:142" ht="21" thickBot="1" x14ac:dyDescent="0.35">
      <c r="A133" s="71"/>
      <c r="B133" s="13"/>
      <c r="C133" s="13"/>
      <c r="D133" s="2"/>
      <c r="E133" s="2"/>
      <c r="F133" s="2"/>
      <c r="G133" s="2"/>
      <c r="H133" s="2"/>
      <c r="I133" s="2"/>
      <c r="J133" s="105"/>
      <c r="K133" s="13"/>
      <c r="L133" s="13"/>
      <c r="M133" s="2"/>
      <c r="N133" s="2"/>
      <c r="O133" s="2"/>
      <c r="P133" s="3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</row>
    <row r="134" spans="1:142" ht="19.5" thickBot="1" x14ac:dyDescent="0.35">
      <c r="A134" s="70"/>
      <c r="B134" s="2"/>
      <c r="C134" s="2"/>
      <c r="D134" s="2"/>
      <c r="E134" s="2"/>
      <c r="F134" s="2"/>
      <c r="G134" s="2"/>
      <c r="H134" s="2"/>
      <c r="I134" s="2"/>
      <c r="J134" s="23"/>
      <c r="K134" s="2"/>
      <c r="L134" s="2"/>
      <c r="M134" s="2"/>
      <c r="N134" s="2"/>
      <c r="O134" s="8"/>
      <c r="P134" s="3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</row>
    <row r="135" spans="1:142" ht="21" thickBot="1" x14ac:dyDescent="0.35">
      <c r="A135" s="72"/>
      <c r="B135" s="28"/>
      <c r="C135" s="28"/>
      <c r="D135" s="16"/>
      <c r="E135" s="16"/>
      <c r="F135" s="16"/>
      <c r="G135" s="2"/>
      <c r="H135" s="2"/>
      <c r="I135" s="2"/>
      <c r="J135" s="54"/>
      <c r="K135" s="12"/>
      <c r="L135" s="12"/>
      <c r="M135" s="2"/>
      <c r="N135" s="2"/>
      <c r="O135" s="2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</row>
    <row r="136" spans="1:142" x14ac:dyDescent="0.25">
      <c r="A136" s="39"/>
      <c r="B136" s="39"/>
      <c r="C136" s="39"/>
      <c r="D136" s="39"/>
      <c r="E136" s="39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</row>
    <row r="137" spans="1:142" ht="18.75" x14ac:dyDescent="0.3">
      <c r="A137" s="35"/>
      <c r="B137" s="90"/>
      <c r="C137" s="90"/>
      <c r="D137" s="36"/>
      <c r="E137" s="16"/>
      <c r="F137" s="16"/>
      <c r="G137" s="43"/>
      <c r="H137" s="43"/>
      <c r="I137" s="43"/>
      <c r="J137" s="16"/>
      <c r="K137" s="16"/>
      <c r="L137" s="16"/>
      <c r="M137" s="16"/>
      <c r="N137" s="16"/>
      <c r="O137" s="16"/>
      <c r="P137" s="16"/>
      <c r="Q137" s="25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</row>
    <row r="138" spans="1:142" ht="20.25" x14ac:dyDescent="0.3">
      <c r="A138" s="32"/>
      <c r="B138" s="31"/>
      <c r="C138" s="31"/>
      <c r="D138" s="17"/>
      <c r="E138" s="16"/>
      <c r="F138" s="25"/>
      <c r="G138" s="2"/>
      <c r="H138" s="2"/>
      <c r="I138" s="2"/>
      <c r="J138" s="104"/>
      <c r="K138" s="25"/>
      <c r="L138" s="89"/>
      <c r="M138" s="101"/>
      <c r="N138" s="25"/>
      <c r="O138" s="42"/>
      <c r="P138" s="16"/>
      <c r="Q138" s="25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</row>
    <row r="139" spans="1:142" ht="20.25" x14ac:dyDescent="0.3">
      <c r="A139" s="15"/>
      <c r="B139" s="29"/>
      <c r="C139" s="29"/>
      <c r="D139" s="17"/>
      <c r="E139" s="16"/>
      <c r="F139" s="2"/>
      <c r="G139" s="26"/>
      <c r="H139" s="26"/>
      <c r="I139" s="26"/>
      <c r="J139" s="24"/>
      <c r="K139" s="16"/>
      <c r="L139" s="16"/>
      <c r="M139" s="16"/>
      <c r="N139" s="16"/>
      <c r="O139" s="16"/>
      <c r="P139" s="16"/>
      <c r="Q139" s="16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</row>
    <row r="140" spans="1:142" ht="18.75" x14ac:dyDescent="0.3">
      <c r="A140" s="15"/>
      <c r="B140" s="29"/>
      <c r="C140" s="29"/>
      <c r="D140" s="17"/>
      <c r="E140" s="16"/>
      <c r="F140" s="16"/>
      <c r="G140" s="27"/>
      <c r="H140" s="27"/>
      <c r="I140" s="27"/>
      <c r="J140" s="78"/>
      <c r="K140" s="25"/>
      <c r="L140" s="25"/>
      <c r="M140" s="25"/>
      <c r="N140" s="25"/>
      <c r="O140" s="25"/>
      <c r="P140" s="16"/>
      <c r="Q140" s="25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</row>
    <row r="141" spans="1:142" ht="18.75" x14ac:dyDescent="0.3">
      <c r="A141" s="18"/>
      <c r="B141" s="45"/>
      <c r="C141" s="45"/>
      <c r="D141" s="20"/>
      <c r="E141" s="16"/>
      <c r="F141" s="16"/>
      <c r="G141" s="33"/>
      <c r="H141" s="33"/>
      <c r="I141" s="33"/>
      <c r="J141" s="44"/>
      <c r="K141" s="25"/>
      <c r="L141" s="25"/>
      <c r="M141" s="25"/>
      <c r="N141" s="25"/>
      <c r="O141" s="25"/>
      <c r="P141" s="16"/>
      <c r="Q141" s="25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</row>
    <row r="142" spans="1:142" ht="18.75" x14ac:dyDescent="0.3">
      <c r="A142" s="41"/>
      <c r="B142" s="41"/>
      <c r="C142" s="41"/>
      <c r="D142" s="41"/>
      <c r="E142" s="41"/>
      <c r="F142" s="66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</row>
    <row r="143" spans="1:142" x14ac:dyDescent="0.25">
      <c r="A143" s="37"/>
      <c r="B143" s="51"/>
      <c r="C143" s="51"/>
      <c r="D143" s="58"/>
      <c r="E143" s="82"/>
      <c r="F143" s="14"/>
      <c r="G143" s="14"/>
      <c r="H143" s="14"/>
      <c r="I143" s="102"/>
      <c r="J143" s="103"/>
      <c r="K143" s="82"/>
      <c r="L143" s="14"/>
      <c r="M143" s="14"/>
      <c r="N143" s="55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</row>
    <row r="144" spans="1:142" ht="18.75" x14ac:dyDescent="0.3">
      <c r="A144" s="31"/>
      <c r="B144" s="31"/>
      <c r="C144" s="31"/>
      <c r="D144" s="77"/>
      <c r="E144" s="76"/>
      <c r="F144" s="60"/>
      <c r="G144" s="61"/>
      <c r="H144" s="94"/>
      <c r="I144" s="20"/>
      <c r="J144" s="77"/>
      <c r="K144" s="59"/>
      <c r="L144" s="60"/>
      <c r="M144" s="64"/>
      <c r="N144" s="6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</row>
    <row r="145" spans="1:142" ht="18.75" x14ac:dyDescent="0.3">
      <c r="A145" s="31"/>
      <c r="B145" s="31"/>
      <c r="C145" s="31"/>
      <c r="D145" s="78"/>
      <c r="E145" s="78"/>
      <c r="F145" s="85"/>
      <c r="G145" s="34"/>
      <c r="H145" s="34"/>
      <c r="I145" s="34"/>
      <c r="J145" s="88"/>
      <c r="K145" s="63"/>
      <c r="L145" s="63"/>
      <c r="M145" s="78"/>
      <c r="N145" s="80"/>
      <c r="O145" s="34"/>
      <c r="P145" s="81"/>
      <c r="Q145" s="63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</row>
    <row r="146" spans="1:142" ht="16.5" thickBot="1" x14ac:dyDescent="0.3">
      <c r="A146" s="58"/>
      <c r="B146" s="14"/>
      <c r="C146" s="14"/>
      <c r="D146" s="91"/>
      <c r="E146" s="87"/>
      <c r="F146" s="38"/>
      <c r="G146" s="2"/>
      <c r="H146" s="2"/>
      <c r="I146" s="2"/>
      <c r="J146" s="2"/>
      <c r="K146" s="2"/>
      <c r="L146" s="38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</row>
    <row r="147" spans="1:142" ht="19.5" thickBot="1" x14ac:dyDescent="0.35">
      <c r="A147" s="77"/>
      <c r="B147" s="95"/>
      <c r="C147" s="94"/>
      <c r="D147" s="92"/>
      <c r="E147" s="84"/>
      <c r="F147" s="96"/>
      <c r="G147" s="106"/>
      <c r="H147" s="106"/>
      <c r="I147" s="107"/>
      <c r="J147" s="108"/>
      <c r="K147" s="30"/>
      <c r="L147" s="98"/>
      <c r="M147" s="99"/>
      <c r="N147" s="2"/>
      <c r="O147" s="16"/>
      <c r="P147" s="3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</row>
    <row r="148" spans="1:14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</row>
    <row r="149" spans="1:14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</row>
    <row r="150" spans="1:14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</row>
    <row r="151" spans="1:14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</row>
    <row r="152" spans="1:14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</row>
    <row r="153" spans="1:142" ht="20.25" x14ac:dyDescent="0.3">
      <c r="A153" s="7"/>
      <c r="B153" s="7"/>
      <c r="C153" s="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</row>
    <row r="154" spans="1:142" x14ac:dyDescent="0.25">
      <c r="A154" s="67"/>
      <c r="B154" s="67"/>
      <c r="C154" s="67"/>
      <c r="D154" s="11"/>
      <c r="E154" s="11"/>
      <c r="F154" s="11"/>
      <c r="G154" s="11"/>
      <c r="H154" s="11"/>
      <c r="I154" s="11"/>
      <c r="J154" s="11"/>
      <c r="K154" s="68"/>
      <c r="L154" s="68"/>
      <c r="M154" s="68"/>
      <c r="N154" s="68"/>
      <c r="O154" s="68"/>
      <c r="P154" s="68"/>
      <c r="Q154" s="68"/>
      <c r="R154" s="68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</row>
    <row r="155" spans="1:142" ht="21" thickBot="1" x14ac:dyDescent="0.35">
      <c r="A155" s="6"/>
      <c r="B155" s="6"/>
      <c r="C155" s="6"/>
      <c r="D155" s="22"/>
      <c r="E155" s="22"/>
      <c r="F155" s="22"/>
      <c r="G155" s="22"/>
      <c r="H155" s="22"/>
      <c r="I155" s="22"/>
      <c r="J155" s="65"/>
      <c r="K155" s="5"/>
      <c r="L155" s="65"/>
      <c r="M155" s="100"/>
      <c r="N155" s="75"/>
      <c r="O155" s="5"/>
      <c r="P155" s="4"/>
      <c r="Q155" s="5"/>
      <c r="R155" s="5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</row>
    <row r="156" spans="1:142" ht="21" thickBot="1" x14ac:dyDescent="0.35">
      <c r="A156" s="73"/>
      <c r="B156" s="9"/>
      <c r="C156" s="9"/>
      <c r="D156" s="2"/>
      <c r="E156" s="2"/>
      <c r="F156" s="2"/>
      <c r="G156" s="2"/>
      <c r="H156" s="2"/>
      <c r="I156" s="2"/>
      <c r="J156" s="74"/>
      <c r="K156" s="2"/>
      <c r="L156" s="2"/>
      <c r="M156" s="2"/>
      <c r="N156" s="2"/>
      <c r="O156" s="2"/>
      <c r="P156" s="3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</row>
    <row r="157" spans="1:142" ht="19.5" thickBot="1" x14ac:dyDescent="0.35">
      <c r="A157" s="70"/>
      <c r="B157" s="2"/>
      <c r="C157" s="2"/>
      <c r="D157" s="2"/>
      <c r="E157" s="2"/>
      <c r="F157" s="2"/>
      <c r="G157" s="2"/>
      <c r="H157" s="2"/>
      <c r="I157" s="2"/>
      <c r="J157" s="23"/>
      <c r="K157" s="2"/>
      <c r="L157" s="2"/>
      <c r="M157" s="2"/>
      <c r="N157" s="2"/>
      <c r="O157" s="2"/>
      <c r="P157" s="3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</row>
    <row r="158" spans="1:142" ht="21" thickBot="1" x14ac:dyDescent="0.35">
      <c r="A158" s="71"/>
      <c r="B158" s="13"/>
      <c r="C158" s="13"/>
      <c r="D158" s="2"/>
      <c r="E158" s="2"/>
      <c r="F158" s="2"/>
      <c r="G158" s="2"/>
      <c r="H158" s="2"/>
      <c r="I158" s="2"/>
      <c r="J158" s="105"/>
      <c r="K158" s="13"/>
      <c r="L158" s="13"/>
      <c r="M158" s="2"/>
      <c r="N158" s="2"/>
      <c r="O158" s="2"/>
      <c r="P158" s="3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</row>
    <row r="159" spans="1:142" ht="19.5" thickBot="1" x14ac:dyDescent="0.35">
      <c r="A159" s="70"/>
      <c r="B159" s="2"/>
      <c r="C159" s="2"/>
      <c r="D159" s="2"/>
      <c r="E159" s="2"/>
      <c r="F159" s="2"/>
      <c r="G159" s="2"/>
      <c r="H159" s="2"/>
      <c r="I159" s="2"/>
      <c r="J159" s="23"/>
      <c r="K159" s="2"/>
      <c r="L159" s="2"/>
      <c r="M159" s="2"/>
      <c r="N159" s="2"/>
      <c r="O159" s="8"/>
      <c r="P159" s="3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</row>
    <row r="160" spans="1:142" ht="21" thickBot="1" x14ac:dyDescent="0.35">
      <c r="A160" s="72"/>
      <c r="B160" s="28"/>
      <c r="C160" s="28"/>
      <c r="D160" s="16"/>
      <c r="E160" s="16"/>
      <c r="F160" s="16"/>
      <c r="G160" s="2"/>
      <c r="H160" s="2"/>
      <c r="I160" s="2"/>
      <c r="J160" s="54"/>
      <c r="K160" s="12"/>
      <c r="L160" s="12"/>
      <c r="M160" s="2"/>
      <c r="N160" s="2"/>
      <c r="O160" s="2"/>
      <c r="P160" s="3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</row>
    <row r="161" spans="1:142" x14ac:dyDescent="0.25">
      <c r="A161" s="39"/>
      <c r="B161" s="39"/>
      <c r="C161" s="39"/>
      <c r="D161" s="39"/>
      <c r="E161" s="39"/>
      <c r="F161" s="39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</row>
    <row r="162" spans="1:142" ht="18.75" x14ac:dyDescent="0.3">
      <c r="A162" s="35"/>
      <c r="B162" s="90"/>
      <c r="C162" s="90"/>
      <c r="D162" s="36"/>
      <c r="E162" s="16"/>
      <c r="F162" s="16"/>
      <c r="G162" s="43"/>
      <c r="H162" s="43"/>
      <c r="I162" s="43"/>
      <c r="J162" s="16"/>
      <c r="K162" s="16"/>
      <c r="L162" s="16"/>
      <c r="M162" s="16"/>
      <c r="N162" s="16"/>
      <c r="O162" s="16"/>
      <c r="P162" s="16"/>
      <c r="Q162" s="25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</row>
    <row r="163" spans="1:142" ht="20.25" x14ac:dyDescent="0.3">
      <c r="A163" s="32"/>
      <c r="B163" s="31"/>
      <c r="C163" s="31"/>
      <c r="D163" s="17"/>
      <c r="E163" s="16"/>
      <c r="F163" s="25"/>
      <c r="G163" s="2"/>
      <c r="H163" s="2"/>
      <c r="I163" s="2"/>
      <c r="J163" s="104"/>
      <c r="K163" s="25"/>
      <c r="L163" s="89"/>
      <c r="M163" s="101"/>
      <c r="N163" s="25"/>
      <c r="O163" s="42"/>
      <c r="P163" s="16"/>
      <c r="Q163" s="25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</row>
    <row r="164" spans="1:142" ht="20.25" x14ac:dyDescent="0.3">
      <c r="A164" s="15"/>
      <c r="B164" s="29"/>
      <c r="C164" s="29"/>
      <c r="D164" s="17"/>
      <c r="E164" s="16"/>
      <c r="F164" s="2"/>
      <c r="G164" s="26"/>
      <c r="H164" s="26"/>
      <c r="I164" s="26"/>
      <c r="J164" s="24"/>
      <c r="K164" s="16"/>
      <c r="L164" s="16"/>
      <c r="M164" s="16"/>
      <c r="N164" s="16"/>
      <c r="O164" s="16"/>
      <c r="P164" s="16"/>
      <c r="Q164" s="16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</row>
    <row r="165" spans="1:142" ht="18.75" x14ac:dyDescent="0.3">
      <c r="A165" s="15"/>
      <c r="B165" s="29"/>
      <c r="C165" s="29"/>
      <c r="D165" s="17"/>
      <c r="E165" s="16"/>
      <c r="F165" s="16"/>
      <c r="G165" s="27"/>
      <c r="H165" s="27"/>
      <c r="I165" s="27"/>
      <c r="J165" s="78"/>
      <c r="K165" s="25"/>
      <c r="L165" s="25"/>
      <c r="M165" s="25"/>
      <c r="N165" s="25"/>
      <c r="O165" s="25"/>
      <c r="P165" s="16"/>
      <c r="Q165" s="25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</row>
    <row r="166" spans="1:142" ht="18.75" x14ac:dyDescent="0.3">
      <c r="A166" s="18"/>
      <c r="B166" s="45"/>
      <c r="C166" s="45"/>
      <c r="D166" s="20"/>
      <c r="E166" s="16"/>
      <c r="F166" s="16"/>
      <c r="G166" s="33"/>
      <c r="H166" s="33"/>
      <c r="I166" s="33"/>
      <c r="J166" s="44"/>
      <c r="K166" s="25"/>
      <c r="L166" s="25"/>
      <c r="M166" s="25"/>
      <c r="N166" s="25"/>
      <c r="O166" s="25"/>
      <c r="P166" s="16"/>
      <c r="Q166" s="25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</row>
    <row r="167" spans="1:142" ht="18.75" x14ac:dyDescent="0.3">
      <c r="A167" s="41"/>
      <c r="B167" s="41"/>
      <c r="C167" s="41"/>
      <c r="D167" s="41"/>
      <c r="E167" s="41"/>
      <c r="F167" s="66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</row>
    <row r="168" spans="1:142" x14ac:dyDescent="0.25">
      <c r="A168" s="37"/>
      <c r="B168" s="51"/>
      <c r="C168" s="51"/>
      <c r="D168" s="58"/>
      <c r="E168" s="82"/>
      <c r="F168" s="14"/>
      <c r="G168" s="14"/>
      <c r="H168" s="14"/>
      <c r="I168" s="102"/>
      <c r="J168" s="103"/>
      <c r="K168" s="82"/>
      <c r="L168" s="14"/>
      <c r="M168" s="14"/>
      <c r="N168" s="55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</row>
    <row r="169" spans="1:142" ht="18.75" x14ac:dyDescent="0.3">
      <c r="A169" s="31"/>
      <c r="B169" s="31"/>
      <c r="C169" s="31"/>
      <c r="D169" s="77"/>
      <c r="E169" s="76"/>
      <c r="F169" s="60"/>
      <c r="G169" s="61"/>
      <c r="H169" s="94"/>
      <c r="I169" s="20"/>
      <c r="J169" s="77"/>
      <c r="K169" s="59"/>
      <c r="L169" s="60"/>
      <c r="M169" s="64"/>
      <c r="N169" s="6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</row>
    <row r="170" spans="1:142" ht="18.75" x14ac:dyDescent="0.3">
      <c r="A170" s="31"/>
      <c r="B170" s="31"/>
      <c r="C170" s="31"/>
      <c r="D170" s="78"/>
      <c r="E170" s="78"/>
      <c r="F170" s="85"/>
      <c r="G170" s="34"/>
      <c r="H170" s="34"/>
      <c r="I170" s="34"/>
      <c r="J170" s="88"/>
      <c r="K170" s="63"/>
      <c r="L170" s="63"/>
      <c r="M170" s="78"/>
      <c r="N170" s="80"/>
      <c r="O170" s="34"/>
      <c r="P170" s="81"/>
      <c r="Q170" s="63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</row>
    <row r="171" spans="1:142" ht="16.5" thickBot="1" x14ac:dyDescent="0.3">
      <c r="A171" s="58"/>
      <c r="B171" s="14"/>
      <c r="C171" s="14"/>
      <c r="D171" s="91"/>
      <c r="E171" s="87"/>
      <c r="F171" s="38"/>
      <c r="G171" s="2"/>
      <c r="H171" s="2"/>
      <c r="I171" s="2"/>
      <c r="J171" s="2"/>
      <c r="K171" s="2"/>
      <c r="L171" s="38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</row>
    <row r="172" spans="1:142" ht="19.5" thickBot="1" x14ac:dyDescent="0.35">
      <c r="A172" s="77"/>
      <c r="B172" s="95"/>
      <c r="C172" s="94"/>
      <c r="D172" s="92"/>
      <c r="E172" s="84"/>
      <c r="F172" s="96"/>
      <c r="G172" s="106"/>
      <c r="H172" s="106"/>
      <c r="I172" s="107"/>
      <c r="J172" s="108"/>
      <c r="K172" s="30"/>
      <c r="L172" s="98"/>
      <c r="M172" s="99"/>
      <c r="N172" s="2"/>
      <c r="O172" s="16"/>
      <c r="P172" s="3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</row>
    <row r="173" spans="1:14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</row>
    <row r="174" spans="1:14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</row>
    <row r="175" spans="1:14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</row>
    <row r="176" spans="1:14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</row>
    <row r="177" spans="1:14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</row>
    <row r="178" spans="1:142" ht="20.25" x14ac:dyDescent="0.3">
      <c r="A178" s="7"/>
      <c r="B178" s="7"/>
      <c r="C178" s="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</row>
    <row r="179" spans="1:142" x14ac:dyDescent="0.25">
      <c r="A179" s="67"/>
      <c r="B179" s="67"/>
      <c r="C179" s="67"/>
      <c r="D179" s="11"/>
      <c r="E179" s="11"/>
      <c r="F179" s="11"/>
      <c r="G179" s="11"/>
      <c r="H179" s="11"/>
      <c r="I179" s="11"/>
      <c r="J179" s="11"/>
      <c r="K179" s="68"/>
      <c r="L179" s="68"/>
      <c r="M179" s="68"/>
      <c r="N179" s="68"/>
      <c r="O179" s="68"/>
      <c r="P179" s="68"/>
      <c r="Q179" s="68"/>
      <c r="R179" s="68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</row>
    <row r="180" spans="1:142" ht="21" thickBot="1" x14ac:dyDescent="0.35">
      <c r="A180" s="6"/>
      <c r="B180" s="6"/>
      <c r="C180" s="6"/>
      <c r="D180" s="22"/>
      <c r="E180" s="22"/>
      <c r="F180" s="22"/>
      <c r="G180" s="22"/>
      <c r="H180" s="22"/>
      <c r="I180" s="22"/>
      <c r="J180" s="65"/>
      <c r="K180" s="5"/>
      <c r="L180" s="65"/>
      <c r="M180" s="100"/>
      <c r="N180" s="75"/>
      <c r="O180" s="5"/>
      <c r="P180" s="4"/>
      <c r="Q180" s="5"/>
      <c r="R180" s="5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</row>
    <row r="181" spans="1:142" ht="21" thickBot="1" x14ac:dyDescent="0.35">
      <c r="A181" s="73"/>
      <c r="B181" s="9"/>
      <c r="C181" s="9"/>
      <c r="D181" s="2"/>
      <c r="E181" s="2"/>
      <c r="F181" s="2"/>
      <c r="G181" s="2"/>
      <c r="H181" s="2"/>
      <c r="I181" s="2"/>
      <c r="J181" s="74"/>
      <c r="K181" s="2"/>
      <c r="L181" s="2"/>
      <c r="M181" s="2"/>
      <c r="N181" s="2"/>
      <c r="O181" s="2"/>
      <c r="P181" s="3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</row>
    <row r="182" spans="1:142" ht="19.5" thickBot="1" x14ac:dyDescent="0.35">
      <c r="A182" s="70"/>
      <c r="B182" s="2"/>
      <c r="C182" s="2"/>
      <c r="D182" s="2"/>
      <c r="E182" s="2"/>
      <c r="F182" s="2"/>
      <c r="G182" s="2"/>
      <c r="H182" s="2"/>
      <c r="I182" s="2"/>
      <c r="J182" s="23"/>
      <c r="K182" s="2"/>
      <c r="L182" s="2"/>
      <c r="M182" s="2"/>
      <c r="N182" s="2"/>
      <c r="O182" s="2"/>
      <c r="P182" s="3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</row>
    <row r="183" spans="1:142" ht="21" thickBot="1" x14ac:dyDescent="0.35">
      <c r="A183" s="71"/>
      <c r="B183" s="13"/>
      <c r="C183" s="13"/>
      <c r="D183" s="2"/>
      <c r="E183" s="2"/>
      <c r="F183" s="2"/>
      <c r="G183" s="2"/>
      <c r="H183" s="2"/>
      <c r="I183" s="2"/>
      <c r="J183" s="105"/>
      <c r="K183" s="13"/>
      <c r="L183" s="13"/>
      <c r="M183" s="2"/>
      <c r="N183" s="2"/>
      <c r="O183" s="2"/>
      <c r="P183" s="3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</row>
    <row r="184" spans="1:142" ht="19.5" thickBot="1" x14ac:dyDescent="0.35">
      <c r="A184" s="70"/>
      <c r="B184" s="2"/>
      <c r="C184" s="2"/>
      <c r="D184" s="2"/>
      <c r="E184" s="2"/>
      <c r="F184" s="2"/>
      <c r="G184" s="2"/>
      <c r="H184" s="2"/>
      <c r="I184" s="2"/>
      <c r="J184" s="23"/>
      <c r="K184" s="2"/>
      <c r="L184" s="2"/>
      <c r="M184" s="2"/>
      <c r="N184" s="2"/>
      <c r="O184" s="8"/>
      <c r="P184" s="3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</row>
    <row r="185" spans="1:142" ht="21" thickBot="1" x14ac:dyDescent="0.35">
      <c r="A185" s="72"/>
      <c r="B185" s="28"/>
      <c r="C185" s="28"/>
      <c r="D185" s="16"/>
      <c r="E185" s="16"/>
      <c r="F185" s="16"/>
      <c r="G185" s="2"/>
      <c r="H185" s="2"/>
      <c r="I185" s="2"/>
      <c r="J185" s="54"/>
      <c r="K185" s="12"/>
      <c r="L185" s="12"/>
      <c r="M185" s="2"/>
      <c r="N185" s="2"/>
      <c r="O185" s="2"/>
      <c r="P185" s="3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</row>
    <row r="186" spans="1:142" x14ac:dyDescent="0.25">
      <c r="A186" s="39"/>
      <c r="B186" s="39"/>
      <c r="C186" s="39"/>
      <c r="D186" s="39"/>
      <c r="E186" s="39"/>
      <c r="F186" s="39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</row>
    <row r="187" spans="1:142" ht="18.75" x14ac:dyDescent="0.3">
      <c r="A187" s="35"/>
      <c r="B187" s="90"/>
      <c r="C187" s="90"/>
      <c r="D187" s="36"/>
      <c r="E187" s="16"/>
      <c r="F187" s="16"/>
      <c r="G187" s="43"/>
      <c r="H187" s="43"/>
      <c r="I187" s="43"/>
      <c r="J187" s="16"/>
      <c r="K187" s="16"/>
      <c r="L187" s="16"/>
      <c r="M187" s="16"/>
      <c r="N187" s="16"/>
      <c r="O187" s="16"/>
      <c r="P187" s="16"/>
      <c r="Q187" s="25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</row>
    <row r="188" spans="1:142" ht="20.25" x14ac:dyDescent="0.3">
      <c r="A188" s="32"/>
      <c r="B188" s="31"/>
      <c r="C188" s="31"/>
      <c r="D188" s="17"/>
      <c r="E188" s="16"/>
      <c r="F188" s="25"/>
      <c r="G188" s="2"/>
      <c r="H188" s="2"/>
      <c r="I188" s="2"/>
      <c r="J188" s="104"/>
      <c r="K188" s="25"/>
      <c r="L188" s="89"/>
      <c r="M188" s="101"/>
      <c r="N188" s="25"/>
      <c r="O188" s="42"/>
      <c r="P188" s="16"/>
      <c r="Q188" s="25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</row>
    <row r="189" spans="1:142" ht="20.25" x14ac:dyDescent="0.3">
      <c r="A189" s="15"/>
      <c r="B189" s="29"/>
      <c r="C189" s="29"/>
      <c r="D189" s="17"/>
      <c r="E189" s="16"/>
      <c r="F189" s="2"/>
      <c r="G189" s="26"/>
      <c r="H189" s="26"/>
      <c r="I189" s="26"/>
      <c r="J189" s="24"/>
      <c r="K189" s="16"/>
      <c r="L189" s="16"/>
      <c r="M189" s="16"/>
      <c r="N189" s="16"/>
      <c r="O189" s="16"/>
      <c r="P189" s="16"/>
      <c r="Q189" s="16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</row>
    <row r="190" spans="1:142" ht="18.75" x14ac:dyDescent="0.3">
      <c r="A190" s="15"/>
      <c r="B190" s="29"/>
      <c r="C190" s="29"/>
      <c r="D190" s="17"/>
      <c r="E190" s="16"/>
      <c r="F190" s="16"/>
      <c r="G190" s="27"/>
      <c r="H190" s="27"/>
      <c r="I190" s="27"/>
      <c r="J190" s="78"/>
      <c r="K190" s="25"/>
      <c r="L190" s="25"/>
      <c r="M190" s="25"/>
      <c r="N190" s="25"/>
      <c r="O190" s="25"/>
      <c r="P190" s="16"/>
      <c r="Q190" s="25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</row>
    <row r="191" spans="1:142" ht="18.75" x14ac:dyDescent="0.3">
      <c r="A191" s="18"/>
      <c r="B191" s="45"/>
      <c r="C191" s="45"/>
      <c r="D191" s="20"/>
      <c r="E191" s="16"/>
      <c r="F191" s="16"/>
      <c r="G191" s="33"/>
      <c r="H191" s="33"/>
      <c r="I191" s="33"/>
      <c r="J191" s="44"/>
      <c r="K191" s="25"/>
      <c r="L191" s="25"/>
      <c r="M191" s="25"/>
      <c r="N191" s="25"/>
      <c r="O191" s="25"/>
      <c r="P191" s="16"/>
      <c r="Q191" s="25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</row>
    <row r="192" spans="1:142" ht="18.75" x14ac:dyDescent="0.3">
      <c r="A192" s="41"/>
      <c r="B192" s="41"/>
      <c r="C192" s="41"/>
      <c r="D192" s="41"/>
      <c r="E192" s="41"/>
      <c r="F192" s="66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</row>
    <row r="193" spans="1:142" x14ac:dyDescent="0.25">
      <c r="A193" s="37"/>
      <c r="B193" s="51"/>
      <c r="C193" s="51"/>
      <c r="D193" s="58"/>
      <c r="E193" s="82"/>
      <c r="F193" s="14"/>
      <c r="G193" s="14"/>
      <c r="H193" s="14"/>
      <c r="I193" s="102"/>
      <c r="J193" s="103"/>
      <c r="K193" s="82"/>
      <c r="L193" s="14"/>
      <c r="M193" s="14"/>
      <c r="N193" s="55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</row>
    <row r="194" spans="1:142" ht="18.75" x14ac:dyDescent="0.3">
      <c r="A194" s="31"/>
      <c r="B194" s="31"/>
      <c r="C194" s="31"/>
      <c r="D194" s="77"/>
      <c r="E194" s="76"/>
      <c r="F194" s="60"/>
      <c r="G194" s="61"/>
      <c r="H194" s="94"/>
      <c r="I194" s="20"/>
      <c r="J194" s="77"/>
      <c r="K194" s="59"/>
      <c r="L194" s="60"/>
      <c r="M194" s="64"/>
      <c r="N194" s="6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</row>
    <row r="195" spans="1:142" ht="18.75" x14ac:dyDescent="0.3">
      <c r="A195" s="31"/>
      <c r="B195" s="31"/>
      <c r="C195" s="31"/>
      <c r="D195" s="78"/>
      <c r="E195" s="78"/>
      <c r="F195" s="85"/>
      <c r="G195" s="34"/>
      <c r="H195" s="34"/>
      <c r="I195" s="34"/>
      <c r="J195" s="88"/>
      <c r="K195" s="63"/>
      <c r="L195" s="63"/>
      <c r="M195" s="78"/>
      <c r="N195" s="80"/>
      <c r="O195" s="34"/>
      <c r="P195" s="81"/>
      <c r="Q195" s="63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</row>
    <row r="196" spans="1:142" ht="16.5" thickBot="1" x14ac:dyDescent="0.3">
      <c r="A196" s="58"/>
      <c r="B196" s="14"/>
      <c r="C196" s="14"/>
      <c r="D196" s="91"/>
      <c r="E196" s="87"/>
      <c r="F196" s="38"/>
      <c r="G196" s="2"/>
      <c r="H196" s="2"/>
      <c r="I196" s="2"/>
      <c r="J196" s="2"/>
      <c r="K196" s="2"/>
      <c r="L196" s="38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</row>
    <row r="197" spans="1:142" ht="19.5" thickBot="1" x14ac:dyDescent="0.35">
      <c r="A197" s="77"/>
      <c r="B197" s="95"/>
      <c r="C197" s="94"/>
      <c r="D197" s="92"/>
      <c r="E197" s="84"/>
      <c r="F197" s="96"/>
      <c r="G197" s="106"/>
      <c r="H197" s="106"/>
      <c r="I197" s="107"/>
      <c r="J197" s="108"/>
      <c r="K197" s="30"/>
      <c r="L197" s="98"/>
      <c r="M197" s="99"/>
      <c r="N197" s="2"/>
      <c r="O197" s="16"/>
      <c r="P197" s="3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</row>
    <row r="198" spans="1:14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</row>
    <row r="199" spans="1:14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3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</row>
    <row r="200" spans="1:14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</row>
    <row r="201" spans="1:14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3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</row>
    <row r="202" spans="1:14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</row>
    <row r="203" spans="1:142" ht="20.25" x14ac:dyDescent="0.3">
      <c r="A203" s="7"/>
      <c r="B203" s="7"/>
      <c r="C203" s="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</row>
    <row r="204" spans="1:142" x14ac:dyDescent="0.25">
      <c r="A204" s="67"/>
      <c r="B204" s="67"/>
      <c r="C204" s="67"/>
      <c r="D204" s="11"/>
      <c r="E204" s="11"/>
      <c r="F204" s="11"/>
      <c r="G204" s="11"/>
      <c r="H204" s="11"/>
      <c r="I204" s="11"/>
      <c r="J204" s="11"/>
      <c r="K204" s="68"/>
      <c r="L204" s="68"/>
      <c r="M204" s="68"/>
      <c r="N204" s="68"/>
      <c r="O204" s="68"/>
      <c r="P204" s="68"/>
      <c r="Q204" s="68"/>
      <c r="R204" s="68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</row>
    <row r="205" spans="1:142" ht="21" thickBot="1" x14ac:dyDescent="0.35">
      <c r="A205" s="6"/>
      <c r="B205" s="6"/>
      <c r="C205" s="6"/>
      <c r="D205" s="22"/>
      <c r="E205" s="22"/>
      <c r="F205" s="22"/>
      <c r="G205" s="22"/>
      <c r="H205" s="22"/>
      <c r="I205" s="22"/>
      <c r="J205" s="65"/>
      <c r="K205" s="5"/>
      <c r="L205" s="65"/>
      <c r="M205" s="100"/>
      <c r="N205" s="75"/>
      <c r="O205" s="5"/>
      <c r="P205" s="4"/>
      <c r="Q205" s="5"/>
      <c r="R205" s="5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</row>
    <row r="206" spans="1:142" ht="21" thickBot="1" x14ac:dyDescent="0.35">
      <c r="A206" s="73"/>
      <c r="B206" s="9"/>
      <c r="C206" s="9"/>
      <c r="D206" s="2"/>
      <c r="E206" s="2"/>
      <c r="F206" s="2"/>
      <c r="G206" s="2"/>
      <c r="H206" s="2"/>
      <c r="I206" s="2"/>
      <c r="J206" s="74"/>
      <c r="K206" s="2"/>
      <c r="L206" s="2"/>
      <c r="M206" s="2"/>
      <c r="N206" s="2"/>
      <c r="O206" s="2"/>
      <c r="P206" s="3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</row>
    <row r="207" spans="1:142" ht="19.5" thickBot="1" x14ac:dyDescent="0.35">
      <c r="A207" s="70"/>
      <c r="B207" s="2"/>
      <c r="C207" s="2"/>
      <c r="D207" s="2"/>
      <c r="E207" s="2"/>
      <c r="F207" s="2"/>
      <c r="G207" s="2"/>
      <c r="H207" s="2"/>
      <c r="I207" s="2"/>
      <c r="J207" s="23"/>
      <c r="K207" s="2"/>
      <c r="L207" s="2"/>
      <c r="M207" s="2"/>
      <c r="N207" s="2"/>
      <c r="O207" s="2"/>
      <c r="P207" s="3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</row>
    <row r="208" spans="1:142" ht="21" thickBot="1" x14ac:dyDescent="0.35">
      <c r="A208" s="71"/>
      <c r="B208" s="13"/>
      <c r="C208" s="13"/>
      <c r="D208" s="2"/>
      <c r="E208" s="2"/>
      <c r="F208" s="2"/>
      <c r="G208" s="2"/>
      <c r="H208" s="2"/>
      <c r="I208" s="2"/>
      <c r="J208" s="105"/>
      <c r="K208" s="13"/>
      <c r="L208" s="13"/>
      <c r="M208" s="2"/>
      <c r="N208" s="2"/>
      <c r="O208" s="2"/>
      <c r="P208" s="3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</row>
    <row r="209" spans="1:142" ht="19.5" thickBot="1" x14ac:dyDescent="0.35">
      <c r="A209" s="70"/>
      <c r="B209" s="2"/>
      <c r="C209" s="2"/>
      <c r="D209" s="2"/>
      <c r="E209" s="2"/>
      <c r="F209" s="2"/>
      <c r="G209" s="2"/>
      <c r="H209" s="2"/>
      <c r="I209" s="2"/>
      <c r="J209" s="23"/>
      <c r="K209" s="2"/>
      <c r="L209" s="2"/>
      <c r="M209" s="2"/>
      <c r="N209" s="2"/>
      <c r="O209" s="8"/>
      <c r="P209" s="3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</row>
    <row r="210" spans="1:142" ht="21" thickBot="1" x14ac:dyDescent="0.35">
      <c r="A210" s="72"/>
      <c r="B210" s="28"/>
      <c r="C210" s="28"/>
      <c r="D210" s="16"/>
      <c r="E210" s="16"/>
      <c r="F210" s="16"/>
      <c r="G210" s="2"/>
      <c r="H210" s="2"/>
      <c r="I210" s="2"/>
      <c r="J210" s="54"/>
      <c r="K210" s="12"/>
      <c r="L210" s="12"/>
      <c r="M210" s="2"/>
      <c r="N210" s="2"/>
      <c r="O210" s="2"/>
      <c r="P210" s="3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</row>
    <row r="211" spans="1:142" x14ac:dyDescent="0.25">
      <c r="A211" s="39"/>
      <c r="B211" s="39"/>
      <c r="C211" s="39"/>
      <c r="D211" s="39"/>
      <c r="E211" s="39"/>
      <c r="F211" s="39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</row>
    <row r="212" spans="1:142" ht="18.75" x14ac:dyDescent="0.3">
      <c r="A212" s="35"/>
      <c r="B212" s="90"/>
      <c r="C212" s="90"/>
      <c r="D212" s="36"/>
      <c r="E212" s="16"/>
      <c r="F212" s="16"/>
      <c r="G212" s="43"/>
      <c r="H212" s="43"/>
      <c r="I212" s="43"/>
      <c r="J212" s="16"/>
      <c r="K212" s="16"/>
      <c r="L212" s="16"/>
      <c r="M212" s="16"/>
      <c r="N212" s="16"/>
      <c r="O212" s="16"/>
      <c r="P212" s="16"/>
      <c r="Q212" s="25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</row>
    <row r="213" spans="1:142" ht="20.25" x14ac:dyDescent="0.3">
      <c r="A213" s="32"/>
      <c r="B213" s="31"/>
      <c r="C213" s="31"/>
      <c r="D213" s="17"/>
      <c r="E213" s="16"/>
      <c r="F213" s="25"/>
      <c r="G213" s="2"/>
      <c r="H213" s="2"/>
      <c r="I213" s="2"/>
      <c r="J213" s="104"/>
      <c r="K213" s="25"/>
      <c r="L213" s="89"/>
      <c r="M213" s="101"/>
      <c r="N213" s="25"/>
      <c r="O213" s="42"/>
      <c r="P213" s="16"/>
      <c r="Q213" s="25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</row>
    <row r="214" spans="1:142" ht="20.25" x14ac:dyDescent="0.3">
      <c r="A214" s="15"/>
      <c r="B214" s="29"/>
      <c r="C214" s="29"/>
      <c r="D214" s="17"/>
      <c r="E214" s="16"/>
      <c r="F214" s="2"/>
      <c r="G214" s="26"/>
      <c r="H214" s="26"/>
      <c r="I214" s="26"/>
      <c r="J214" s="24"/>
      <c r="K214" s="16"/>
      <c r="L214" s="16"/>
      <c r="M214" s="16"/>
      <c r="N214" s="16"/>
      <c r="O214" s="16"/>
      <c r="P214" s="16"/>
      <c r="Q214" s="16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</row>
    <row r="215" spans="1:142" ht="18.75" x14ac:dyDescent="0.3">
      <c r="A215" s="15"/>
      <c r="B215" s="29"/>
      <c r="C215" s="29"/>
      <c r="D215" s="17"/>
      <c r="E215" s="16"/>
      <c r="F215" s="16"/>
      <c r="G215" s="27"/>
      <c r="H215" s="27"/>
      <c r="I215" s="27"/>
      <c r="J215" s="78"/>
      <c r="K215" s="25"/>
      <c r="L215" s="25"/>
      <c r="M215" s="25"/>
      <c r="N215" s="25"/>
      <c r="O215" s="25"/>
      <c r="P215" s="16"/>
      <c r="Q215" s="25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</row>
    <row r="216" spans="1:142" ht="18.75" x14ac:dyDescent="0.3">
      <c r="A216" s="18"/>
      <c r="B216" s="45"/>
      <c r="C216" s="45"/>
      <c r="D216" s="20"/>
      <c r="E216" s="16"/>
      <c r="F216" s="16"/>
      <c r="G216" s="33"/>
      <c r="H216" s="33"/>
      <c r="I216" s="33"/>
      <c r="J216" s="44"/>
      <c r="K216" s="25"/>
      <c r="L216" s="25"/>
      <c r="M216" s="25"/>
      <c r="N216" s="25"/>
      <c r="O216" s="25"/>
      <c r="P216" s="16"/>
      <c r="Q216" s="25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</row>
    <row r="217" spans="1:142" ht="18.75" x14ac:dyDescent="0.3">
      <c r="A217" s="41"/>
      <c r="B217" s="41"/>
      <c r="C217" s="41"/>
      <c r="D217" s="41"/>
      <c r="E217" s="41"/>
      <c r="F217" s="66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</row>
    <row r="218" spans="1:142" x14ac:dyDescent="0.25">
      <c r="A218" s="37"/>
      <c r="B218" s="51"/>
      <c r="C218" s="51"/>
      <c r="D218" s="58"/>
      <c r="E218" s="82"/>
      <c r="F218" s="14"/>
      <c r="G218" s="14"/>
      <c r="H218" s="14"/>
      <c r="I218" s="102"/>
      <c r="J218" s="103"/>
      <c r="K218" s="82"/>
      <c r="L218" s="14"/>
      <c r="M218" s="14"/>
      <c r="N218" s="55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</row>
    <row r="219" spans="1:142" ht="18.75" x14ac:dyDescent="0.3">
      <c r="A219" s="31"/>
      <c r="B219" s="31"/>
      <c r="C219" s="31"/>
      <c r="D219" s="77"/>
      <c r="E219" s="76"/>
      <c r="F219" s="60"/>
      <c r="G219" s="61"/>
      <c r="H219" s="94"/>
      <c r="I219" s="20"/>
      <c r="J219" s="77"/>
      <c r="K219" s="59"/>
      <c r="L219" s="60"/>
      <c r="M219" s="64"/>
      <c r="N219" s="6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</row>
    <row r="220" spans="1:142" ht="18.75" x14ac:dyDescent="0.3">
      <c r="A220" s="31"/>
      <c r="B220" s="31"/>
      <c r="C220" s="31"/>
      <c r="D220" s="78"/>
      <c r="E220" s="78"/>
      <c r="F220" s="85"/>
      <c r="G220" s="34"/>
      <c r="H220" s="34"/>
      <c r="I220" s="34"/>
      <c r="J220" s="88"/>
      <c r="K220" s="63"/>
      <c r="L220" s="63"/>
      <c r="M220" s="78"/>
      <c r="N220" s="80"/>
      <c r="O220" s="34"/>
      <c r="P220" s="81"/>
      <c r="Q220" s="63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</row>
    <row r="221" spans="1:142" ht="16.5" thickBot="1" x14ac:dyDescent="0.3">
      <c r="A221" s="58"/>
      <c r="B221" s="14"/>
      <c r="C221" s="14"/>
      <c r="D221" s="91"/>
      <c r="E221" s="87"/>
      <c r="F221" s="38"/>
      <c r="G221" s="2"/>
      <c r="H221" s="2"/>
      <c r="I221" s="2"/>
      <c r="J221" s="2"/>
      <c r="K221" s="2"/>
      <c r="L221" s="3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</row>
    <row r="222" spans="1:142" ht="19.5" thickBot="1" x14ac:dyDescent="0.35">
      <c r="A222" s="77"/>
      <c r="B222" s="95"/>
      <c r="C222" s="94"/>
      <c r="D222" s="92"/>
      <c r="E222" s="84"/>
      <c r="F222" s="96"/>
      <c r="G222" s="106"/>
      <c r="H222" s="106"/>
      <c r="I222" s="107"/>
      <c r="J222" s="108"/>
      <c r="K222" s="30"/>
      <c r="L222" s="98"/>
      <c r="M222" s="99"/>
      <c r="N222" s="2"/>
      <c r="O222" s="16"/>
      <c r="P222" s="3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</row>
    <row r="223" spans="1:14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</row>
    <row r="224" spans="1:14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</row>
    <row r="225" spans="1:14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</row>
    <row r="226" spans="1:14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</row>
    <row r="227" spans="1:142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</row>
    <row r="228" spans="1:142" ht="20.25" x14ac:dyDescent="0.3">
      <c r="A228" s="7"/>
      <c r="B228" s="7"/>
      <c r="C228" s="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</row>
    <row r="229" spans="1:142" x14ac:dyDescent="0.25">
      <c r="A229" s="67"/>
      <c r="B229" s="67"/>
      <c r="C229" s="67"/>
      <c r="D229" s="11"/>
      <c r="E229" s="11"/>
      <c r="F229" s="11"/>
      <c r="G229" s="11"/>
      <c r="H229" s="11"/>
      <c r="I229" s="11"/>
      <c r="J229" s="11"/>
      <c r="K229" s="68"/>
      <c r="L229" s="68"/>
      <c r="M229" s="68"/>
      <c r="N229" s="68"/>
      <c r="O229" s="68"/>
      <c r="P229" s="68"/>
      <c r="Q229" s="68"/>
      <c r="R229" s="68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</row>
    <row r="230" spans="1:142" ht="21" thickBot="1" x14ac:dyDescent="0.35">
      <c r="A230" s="6"/>
      <c r="B230" s="6"/>
      <c r="C230" s="6"/>
      <c r="D230" s="22"/>
      <c r="E230" s="22"/>
      <c r="F230" s="22"/>
      <c r="G230" s="22"/>
      <c r="H230" s="22"/>
      <c r="I230" s="22"/>
      <c r="J230" s="65"/>
      <c r="K230" s="5"/>
      <c r="L230" s="65"/>
      <c r="M230" s="100"/>
      <c r="N230" s="75"/>
      <c r="O230" s="5"/>
      <c r="P230" s="4"/>
      <c r="Q230" s="5"/>
      <c r="R230" s="5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</row>
    <row r="231" spans="1:142" ht="21" thickBot="1" x14ac:dyDescent="0.35">
      <c r="A231" s="73"/>
      <c r="B231" s="9"/>
      <c r="C231" s="9"/>
      <c r="D231" s="2"/>
      <c r="E231" s="2"/>
      <c r="F231" s="2"/>
      <c r="G231" s="2"/>
      <c r="H231" s="2"/>
      <c r="I231" s="2"/>
      <c r="J231" s="74"/>
      <c r="K231" s="2"/>
      <c r="L231" s="2"/>
      <c r="M231" s="2"/>
      <c r="N231" s="2"/>
      <c r="O231" s="2"/>
      <c r="P231" s="3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</row>
    <row r="232" spans="1:142" ht="19.5" thickBot="1" x14ac:dyDescent="0.35">
      <c r="A232" s="70"/>
      <c r="B232" s="2"/>
      <c r="C232" s="2"/>
      <c r="D232" s="2"/>
      <c r="E232" s="2"/>
      <c r="F232" s="2"/>
      <c r="G232" s="2"/>
      <c r="H232" s="2"/>
      <c r="I232" s="2"/>
      <c r="J232" s="23"/>
      <c r="K232" s="2"/>
      <c r="L232" s="2"/>
      <c r="M232" s="2"/>
      <c r="N232" s="2"/>
      <c r="O232" s="2"/>
      <c r="P232" s="3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</row>
    <row r="233" spans="1:142" ht="21" thickBot="1" x14ac:dyDescent="0.35">
      <c r="A233" s="71"/>
      <c r="B233" s="13"/>
      <c r="C233" s="13"/>
      <c r="D233" s="2"/>
      <c r="E233" s="2"/>
      <c r="F233" s="2"/>
      <c r="G233" s="2"/>
      <c r="H233" s="2"/>
      <c r="I233" s="2"/>
      <c r="J233" s="105"/>
      <c r="K233" s="13"/>
      <c r="L233" s="13"/>
      <c r="M233" s="2"/>
      <c r="N233" s="2"/>
      <c r="O233" s="2"/>
      <c r="P233" s="3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</row>
    <row r="234" spans="1:142" ht="19.5" thickBot="1" x14ac:dyDescent="0.35">
      <c r="A234" s="70"/>
      <c r="B234" s="2"/>
      <c r="C234" s="2"/>
      <c r="D234" s="2"/>
      <c r="E234" s="2"/>
      <c r="F234" s="2"/>
      <c r="G234" s="2"/>
      <c r="H234" s="2"/>
      <c r="I234" s="2"/>
      <c r="J234" s="23"/>
      <c r="K234" s="2"/>
      <c r="L234" s="2"/>
      <c r="M234" s="2"/>
      <c r="N234" s="2"/>
      <c r="O234" s="8"/>
      <c r="P234" s="3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</row>
    <row r="235" spans="1:142" ht="21" thickBot="1" x14ac:dyDescent="0.35">
      <c r="A235" s="72"/>
      <c r="B235" s="28"/>
      <c r="C235" s="28"/>
      <c r="D235" s="16"/>
      <c r="E235" s="16"/>
      <c r="F235" s="16"/>
      <c r="G235" s="2"/>
      <c r="H235" s="2"/>
      <c r="I235" s="2"/>
      <c r="J235" s="54"/>
      <c r="K235" s="12"/>
      <c r="L235" s="12"/>
      <c r="M235" s="2"/>
      <c r="N235" s="2"/>
      <c r="O235" s="2"/>
      <c r="P235" s="3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</row>
    <row r="236" spans="1:142" x14ac:dyDescent="0.25">
      <c r="A236" s="39"/>
      <c r="B236" s="39"/>
      <c r="C236" s="39"/>
      <c r="D236" s="39"/>
      <c r="E236" s="39"/>
      <c r="F236" s="39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</row>
    <row r="237" spans="1:142" ht="18.75" x14ac:dyDescent="0.3">
      <c r="A237" s="35"/>
      <c r="B237" s="90"/>
      <c r="C237" s="90"/>
      <c r="D237" s="36"/>
      <c r="E237" s="16"/>
      <c r="F237" s="16"/>
      <c r="G237" s="43"/>
      <c r="H237" s="43"/>
      <c r="I237" s="43"/>
      <c r="J237" s="16"/>
      <c r="K237" s="16"/>
      <c r="L237" s="16"/>
      <c r="M237" s="16"/>
      <c r="N237" s="16"/>
      <c r="O237" s="16"/>
      <c r="P237" s="16"/>
      <c r="Q237" s="25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</row>
    <row r="238" spans="1:142" ht="20.25" x14ac:dyDescent="0.3">
      <c r="A238" s="32"/>
      <c r="B238" s="31"/>
      <c r="C238" s="31"/>
      <c r="D238" s="17"/>
      <c r="E238" s="16"/>
      <c r="F238" s="25"/>
      <c r="G238" s="2"/>
      <c r="H238" s="2"/>
      <c r="I238" s="2"/>
      <c r="J238" s="104"/>
      <c r="K238" s="25"/>
      <c r="L238" s="89"/>
      <c r="M238" s="101"/>
      <c r="N238" s="25"/>
      <c r="O238" s="42"/>
      <c r="P238" s="16"/>
      <c r="Q238" s="25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</row>
    <row r="239" spans="1:142" ht="20.25" x14ac:dyDescent="0.3">
      <c r="A239" s="15"/>
      <c r="B239" s="29"/>
      <c r="C239" s="29"/>
      <c r="D239" s="17"/>
      <c r="E239" s="16"/>
      <c r="F239" s="2"/>
      <c r="G239" s="26"/>
      <c r="H239" s="26"/>
      <c r="I239" s="26"/>
      <c r="J239" s="24"/>
      <c r="K239" s="16"/>
      <c r="L239" s="16"/>
      <c r="M239" s="16"/>
      <c r="N239" s="16"/>
      <c r="O239" s="16"/>
      <c r="P239" s="16"/>
      <c r="Q239" s="16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</row>
    <row r="240" spans="1:142" ht="18.75" x14ac:dyDescent="0.3">
      <c r="A240" s="15"/>
      <c r="B240" s="29"/>
      <c r="C240" s="29"/>
      <c r="D240" s="17"/>
      <c r="E240" s="16"/>
      <c r="F240" s="16"/>
      <c r="G240" s="27"/>
      <c r="H240" s="27"/>
      <c r="I240" s="27"/>
      <c r="J240" s="78"/>
      <c r="K240" s="25"/>
      <c r="L240" s="25"/>
      <c r="M240" s="25"/>
      <c r="N240" s="25"/>
      <c r="O240" s="25"/>
      <c r="P240" s="16"/>
      <c r="Q240" s="25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</row>
    <row r="241" spans="1:142" ht="18.75" x14ac:dyDescent="0.3">
      <c r="A241" s="18"/>
      <c r="B241" s="45"/>
      <c r="C241" s="45"/>
      <c r="D241" s="20"/>
      <c r="E241" s="16"/>
      <c r="F241" s="16"/>
      <c r="G241" s="33"/>
      <c r="H241" s="33"/>
      <c r="I241" s="33"/>
      <c r="J241" s="44"/>
      <c r="K241" s="25"/>
      <c r="L241" s="25"/>
      <c r="M241" s="25"/>
      <c r="N241" s="25"/>
      <c r="O241" s="25"/>
      <c r="P241" s="16"/>
      <c r="Q241" s="25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</row>
    <row r="242" spans="1:142" ht="18.75" x14ac:dyDescent="0.3">
      <c r="A242" s="41"/>
      <c r="B242" s="41"/>
      <c r="C242" s="41"/>
      <c r="D242" s="41"/>
      <c r="E242" s="41"/>
      <c r="F242" s="66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</row>
    <row r="243" spans="1:142" x14ac:dyDescent="0.25">
      <c r="A243" s="37"/>
      <c r="B243" s="51"/>
      <c r="C243" s="51"/>
      <c r="D243" s="58"/>
      <c r="E243" s="82"/>
      <c r="F243" s="14"/>
      <c r="G243" s="14"/>
      <c r="H243" s="14"/>
      <c r="I243" s="102"/>
      <c r="J243" s="103"/>
      <c r="K243" s="82"/>
      <c r="L243" s="14"/>
      <c r="M243" s="14"/>
      <c r="N243" s="55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</row>
    <row r="244" spans="1:142" ht="18.75" x14ac:dyDescent="0.3">
      <c r="A244" s="31"/>
      <c r="B244" s="31"/>
      <c r="C244" s="31"/>
      <c r="D244" s="77"/>
      <c r="E244" s="76"/>
      <c r="F244" s="60"/>
      <c r="G244" s="61"/>
      <c r="H244" s="94"/>
      <c r="I244" s="20"/>
      <c r="J244" s="77"/>
      <c r="K244" s="59"/>
      <c r="L244" s="60"/>
      <c r="M244" s="64"/>
      <c r="N244" s="6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</row>
    <row r="245" spans="1:142" ht="18.75" x14ac:dyDescent="0.3">
      <c r="A245" s="31"/>
      <c r="B245" s="31"/>
      <c r="C245" s="31"/>
      <c r="D245" s="78"/>
      <c r="E245" s="78"/>
      <c r="F245" s="85"/>
      <c r="G245" s="34"/>
      <c r="H245" s="34"/>
      <c r="I245" s="34"/>
      <c r="J245" s="88"/>
      <c r="K245" s="63"/>
      <c r="L245" s="63"/>
      <c r="M245" s="78"/>
      <c r="N245" s="80"/>
      <c r="O245" s="34"/>
      <c r="P245" s="81"/>
      <c r="Q245" s="63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</row>
    <row r="246" spans="1:142" ht="16.5" thickBot="1" x14ac:dyDescent="0.3">
      <c r="A246" s="58"/>
      <c r="B246" s="14"/>
      <c r="C246" s="14"/>
      <c r="D246" s="91"/>
      <c r="E246" s="87"/>
      <c r="F246" s="38"/>
      <c r="G246" s="2"/>
      <c r="H246" s="2"/>
      <c r="I246" s="2"/>
      <c r="J246" s="2"/>
      <c r="K246" s="2"/>
      <c r="L246" s="3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</row>
    <row r="247" spans="1:142" ht="19.5" thickBot="1" x14ac:dyDescent="0.35">
      <c r="A247" s="77"/>
      <c r="B247" s="95"/>
      <c r="C247" s="94"/>
      <c r="D247" s="92"/>
      <c r="E247" s="84"/>
      <c r="F247" s="96"/>
      <c r="G247" s="106"/>
      <c r="H247" s="106"/>
      <c r="I247" s="107"/>
      <c r="J247" s="108"/>
      <c r="K247" s="30"/>
      <c r="L247" s="98"/>
      <c r="M247" s="99"/>
      <c r="N247" s="2"/>
      <c r="O247" s="16"/>
      <c r="P247" s="3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</row>
    <row r="248" spans="1:14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</row>
    <row r="249" spans="1:14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</row>
    <row r="250" spans="1:14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</row>
    <row r="251" spans="1:14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</row>
    <row r="252" spans="1:142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</row>
    <row r="253" spans="1:142" ht="20.25" x14ac:dyDescent="0.3">
      <c r="A253" s="7"/>
      <c r="B253" s="7"/>
      <c r="C253" s="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</row>
    <row r="254" spans="1:142" x14ac:dyDescent="0.25">
      <c r="A254" s="67"/>
      <c r="B254" s="67"/>
      <c r="C254" s="67"/>
      <c r="D254" s="11"/>
      <c r="E254" s="11"/>
      <c r="F254" s="11"/>
      <c r="G254" s="11"/>
      <c r="H254" s="11"/>
      <c r="I254" s="11"/>
      <c r="J254" s="11"/>
      <c r="K254" s="68"/>
      <c r="L254" s="68"/>
      <c r="M254" s="68"/>
      <c r="N254" s="68"/>
      <c r="O254" s="68"/>
      <c r="P254" s="68"/>
      <c r="Q254" s="68"/>
      <c r="R254" s="68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</row>
    <row r="255" spans="1:142" ht="21" thickBot="1" x14ac:dyDescent="0.35">
      <c r="A255" s="6"/>
      <c r="B255" s="6"/>
      <c r="C255" s="6"/>
      <c r="D255" s="22"/>
      <c r="E255" s="22"/>
      <c r="F255" s="22"/>
      <c r="G255" s="22"/>
      <c r="H255" s="22"/>
      <c r="I255" s="22"/>
      <c r="J255" s="65"/>
      <c r="K255" s="5"/>
      <c r="L255" s="65"/>
      <c r="M255" s="100"/>
      <c r="N255" s="75"/>
      <c r="O255" s="5"/>
      <c r="P255" s="4"/>
      <c r="Q255" s="5"/>
      <c r="R255" s="5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</row>
    <row r="256" spans="1:142" ht="21" thickBot="1" x14ac:dyDescent="0.35">
      <c r="A256" s="73"/>
      <c r="B256" s="9"/>
      <c r="C256" s="9"/>
      <c r="D256" s="2"/>
      <c r="E256" s="2"/>
      <c r="F256" s="2"/>
      <c r="G256" s="2"/>
      <c r="H256" s="2"/>
      <c r="I256" s="2"/>
      <c r="J256" s="74"/>
      <c r="K256" s="2"/>
      <c r="L256" s="2"/>
      <c r="M256" s="2"/>
      <c r="N256" s="2"/>
      <c r="O256" s="2"/>
      <c r="P256" s="3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</row>
    <row r="257" spans="1:142" ht="19.5" thickBot="1" x14ac:dyDescent="0.35">
      <c r="A257" s="70"/>
      <c r="B257" s="2"/>
      <c r="C257" s="2"/>
      <c r="D257" s="2"/>
      <c r="E257" s="2"/>
      <c r="F257" s="2"/>
      <c r="G257" s="2"/>
      <c r="H257" s="2"/>
      <c r="I257" s="2"/>
      <c r="J257" s="23"/>
      <c r="K257" s="2"/>
      <c r="L257" s="2"/>
      <c r="M257" s="2"/>
      <c r="N257" s="2"/>
      <c r="O257" s="2"/>
      <c r="P257" s="3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</row>
    <row r="258" spans="1:142" ht="21" thickBot="1" x14ac:dyDescent="0.35">
      <c r="A258" s="71"/>
      <c r="B258" s="13"/>
      <c r="C258" s="13"/>
      <c r="D258" s="2"/>
      <c r="E258" s="2"/>
      <c r="F258" s="2"/>
      <c r="G258" s="2"/>
      <c r="H258" s="2"/>
      <c r="I258" s="2"/>
      <c r="J258" s="105"/>
      <c r="K258" s="13"/>
      <c r="L258" s="13"/>
      <c r="M258" s="2"/>
      <c r="N258" s="2"/>
      <c r="O258" s="2"/>
      <c r="P258" s="3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</row>
    <row r="259" spans="1:142" ht="19.5" thickBot="1" x14ac:dyDescent="0.35">
      <c r="A259" s="70"/>
      <c r="B259" s="2"/>
      <c r="C259" s="2"/>
      <c r="D259" s="2"/>
      <c r="E259" s="2"/>
      <c r="F259" s="2"/>
      <c r="G259" s="2"/>
      <c r="H259" s="2"/>
      <c r="I259" s="2"/>
      <c r="J259" s="23"/>
      <c r="K259" s="2"/>
      <c r="L259" s="2"/>
      <c r="M259" s="2"/>
      <c r="N259" s="2"/>
      <c r="O259" s="8"/>
      <c r="P259" s="3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</row>
    <row r="260" spans="1:142" ht="21" thickBot="1" x14ac:dyDescent="0.35">
      <c r="A260" s="72"/>
      <c r="B260" s="28"/>
      <c r="C260" s="28"/>
      <c r="D260" s="16"/>
      <c r="E260" s="16"/>
      <c r="F260" s="16"/>
      <c r="G260" s="2"/>
      <c r="H260" s="2"/>
      <c r="I260" s="2"/>
      <c r="J260" s="54"/>
      <c r="K260" s="12"/>
      <c r="L260" s="12"/>
      <c r="M260" s="2"/>
      <c r="N260" s="2"/>
      <c r="O260" s="2"/>
      <c r="P260" s="3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</row>
    <row r="261" spans="1:142" x14ac:dyDescent="0.25">
      <c r="A261" s="39"/>
      <c r="B261" s="39"/>
      <c r="C261" s="39"/>
      <c r="D261" s="39"/>
      <c r="E261" s="39"/>
      <c r="F261" s="39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</row>
    <row r="262" spans="1:142" ht="18.75" x14ac:dyDescent="0.3">
      <c r="A262" s="35"/>
      <c r="B262" s="90"/>
      <c r="C262" s="90"/>
      <c r="D262" s="36"/>
      <c r="E262" s="16"/>
      <c r="F262" s="16"/>
      <c r="G262" s="43"/>
      <c r="H262" s="43"/>
      <c r="I262" s="43"/>
      <c r="J262" s="16"/>
      <c r="K262" s="16"/>
      <c r="L262" s="16"/>
      <c r="M262" s="16"/>
      <c r="N262" s="16"/>
      <c r="O262" s="16"/>
      <c r="P262" s="16"/>
      <c r="Q262" s="25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</row>
    <row r="263" spans="1:142" ht="20.25" x14ac:dyDescent="0.3">
      <c r="A263" s="32"/>
      <c r="B263" s="31"/>
      <c r="C263" s="31"/>
      <c r="D263" s="17"/>
      <c r="E263" s="16"/>
      <c r="F263" s="25"/>
      <c r="G263" s="2"/>
      <c r="H263" s="2"/>
      <c r="I263" s="2"/>
      <c r="J263" s="104"/>
      <c r="K263" s="25"/>
      <c r="L263" s="89"/>
      <c r="M263" s="101"/>
      <c r="N263" s="25"/>
      <c r="O263" s="42"/>
      <c r="P263" s="16"/>
      <c r="Q263" s="25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</row>
    <row r="264" spans="1:142" ht="20.25" x14ac:dyDescent="0.3">
      <c r="A264" s="15"/>
      <c r="B264" s="29"/>
      <c r="C264" s="29"/>
      <c r="D264" s="17"/>
      <c r="E264" s="16"/>
      <c r="F264" s="2"/>
      <c r="G264" s="26"/>
      <c r="H264" s="26"/>
      <c r="I264" s="26"/>
      <c r="J264" s="24"/>
      <c r="K264" s="16"/>
      <c r="L264" s="16"/>
      <c r="M264" s="16"/>
      <c r="N264" s="16"/>
      <c r="O264" s="16"/>
      <c r="P264" s="16"/>
      <c r="Q264" s="16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</row>
    <row r="265" spans="1:142" ht="18.75" x14ac:dyDescent="0.3">
      <c r="A265" s="15"/>
      <c r="B265" s="29"/>
      <c r="C265" s="29"/>
      <c r="D265" s="17"/>
      <c r="E265" s="16"/>
      <c r="F265" s="16"/>
      <c r="G265" s="27"/>
      <c r="H265" s="27"/>
      <c r="I265" s="27"/>
      <c r="J265" s="78"/>
      <c r="K265" s="25"/>
      <c r="L265" s="25"/>
      <c r="M265" s="25"/>
      <c r="N265" s="25"/>
      <c r="O265" s="25"/>
      <c r="P265" s="16"/>
      <c r="Q265" s="25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</row>
    <row r="266" spans="1:142" ht="18.75" x14ac:dyDescent="0.3">
      <c r="A266" s="18"/>
      <c r="B266" s="45"/>
      <c r="C266" s="45"/>
      <c r="D266" s="20"/>
      <c r="E266" s="16"/>
      <c r="F266" s="16"/>
      <c r="G266" s="33"/>
      <c r="H266" s="33"/>
      <c r="I266" s="33"/>
      <c r="J266" s="44"/>
      <c r="K266" s="25"/>
      <c r="L266" s="25"/>
      <c r="M266" s="25"/>
      <c r="N266" s="25"/>
      <c r="O266" s="25"/>
      <c r="P266" s="16"/>
      <c r="Q266" s="25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</row>
    <row r="267" spans="1:142" ht="18.75" x14ac:dyDescent="0.3">
      <c r="A267" s="41"/>
      <c r="B267" s="41"/>
      <c r="C267" s="41"/>
      <c r="D267" s="41"/>
      <c r="E267" s="41"/>
      <c r="F267" s="66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</row>
    <row r="268" spans="1:142" x14ac:dyDescent="0.25">
      <c r="A268" s="37"/>
      <c r="B268" s="51"/>
      <c r="C268" s="51"/>
      <c r="D268" s="58"/>
      <c r="E268" s="82"/>
      <c r="F268" s="14"/>
      <c r="G268" s="14"/>
      <c r="H268" s="14"/>
      <c r="I268" s="102"/>
      <c r="J268" s="103"/>
      <c r="K268" s="82"/>
      <c r="L268" s="14"/>
      <c r="M268" s="14"/>
      <c r="N268" s="55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</row>
    <row r="269" spans="1:142" ht="18.75" x14ac:dyDescent="0.3">
      <c r="A269" s="31"/>
      <c r="B269" s="31"/>
      <c r="C269" s="31"/>
      <c r="D269" s="77"/>
      <c r="E269" s="76"/>
      <c r="F269" s="60"/>
      <c r="G269" s="61"/>
      <c r="H269" s="94"/>
      <c r="I269" s="20"/>
      <c r="J269" s="77"/>
      <c r="K269" s="59"/>
      <c r="L269" s="60"/>
      <c r="M269" s="64"/>
      <c r="N269" s="6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</row>
    <row r="270" spans="1:142" ht="18.75" x14ac:dyDescent="0.3">
      <c r="A270" s="31"/>
      <c r="B270" s="31"/>
      <c r="C270" s="31"/>
      <c r="D270" s="78"/>
      <c r="E270" s="78"/>
      <c r="F270" s="85"/>
      <c r="G270" s="34"/>
      <c r="H270" s="34"/>
      <c r="I270" s="34"/>
      <c r="J270" s="88"/>
      <c r="K270" s="63"/>
      <c r="L270" s="63"/>
      <c r="M270" s="78"/>
      <c r="N270" s="80"/>
      <c r="O270" s="34"/>
      <c r="P270" s="81"/>
      <c r="Q270" s="63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</row>
    <row r="271" spans="1:142" ht="16.5" thickBot="1" x14ac:dyDescent="0.3">
      <c r="A271" s="58"/>
      <c r="B271" s="14"/>
      <c r="C271" s="14"/>
      <c r="D271" s="91"/>
      <c r="E271" s="87"/>
      <c r="F271" s="38"/>
      <c r="G271" s="2"/>
      <c r="H271" s="2"/>
      <c r="I271" s="2"/>
      <c r="J271" s="2"/>
      <c r="K271" s="2"/>
      <c r="L271" s="3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</row>
    <row r="272" spans="1:142" ht="19.5" thickBot="1" x14ac:dyDescent="0.35">
      <c r="A272" s="77"/>
      <c r="B272" s="95"/>
      <c r="C272" s="94"/>
      <c r="D272" s="92"/>
      <c r="E272" s="84"/>
      <c r="F272" s="96"/>
      <c r="G272" s="106"/>
      <c r="H272" s="106"/>
      <c r="I272" s="107"/>
      <c r="J272" s="108"/>
      <c r="K272" s="30"/>
      <c r="L272" s="98"/>
      <c r="M272" s="99"/>
      <c r="N272" s="2"/>
      <c r="O272" s="16"/>
      <c r="P272" s="3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9"/>
  <sheetViews>
    <sheetView workbookViewId="0">
      <selection activeCell="H14" sqref="H14"/>
    </sheetView>
  </sheetViews>
  <sheetFormatPr defaultRowHeight="15.75" x14ac:dyDescent="0.25"/>
  <cols>
    <col min="3" max="3" width="1.875" customWidth="1"/>
    <col min="5" max="5" width="3" customWidth="1"/>
    <col min="6" max="6" width="13.875" customWidth="1"/>
    <col min="7" max="7" width="6.5" customWidth="1"/>
    <col min="8" max="8" width="2.125" customWidth="1"/>
    <col min="9" max="9" width="1.875" customWidth="1"/>
    <col min="10" max="10" width="13.25" customWidth="1"/>
    <col min="11" max="11" width="1.375" customWidth="1"/>
    <col min="12" max="12" width="3" customWidth="1"/>
    <col min="14" max="14" width="9.25" customWidth="1"/>
    <col min="15" max="85" width="9" style="3"/>
  </cols>
  <sheetData>
    <row r="1" spans="1:14" ht="20.25" x14ac:dyDescent="0.3">
      <c r="A1" s="7" t="s">
        <v>0</v>
      </c>
      <c r="B1" s="7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5">
      <c r="A2" s="67" t="s">
        <v>33</v>
      </c>
      <c r="B2" s="67"/>
      <c r="C2" s="67"/>
      <c r="D2" s="11"/>
      <c r="E2" s="11"/>
      <c r="F2" s="11"/>
      <c r="G2" s="11"/>
      <c r="H2" s="11"/>
      <c r="I2" s="11"/>
      <c r="J2" s="11"/>
      <c r="K2" s="68"/>
      <c r="L2" s="68"/>
      <c r="M2" s="68"/>
      <c r="N2" s="68"/>
    </row>
    <row r="3" spans="1:14" ht="21" thickBot="1" x14ac:dyDescent="0.35">
      <c r="A3" s="6" t="s">
        <v>56</v>
      </c>
      <c r="B3" s="6"/>
      <c r="C3" s="6"/>
      <c r="D3" s="22"/>
      <c r="E3" s="22"/>
      <c r="F3" s="22"/>
      <c r="G3" s="22"/>
      <c r="H3" s="22"/>
      <c r="I3" s="22"/>
      <c r="J3" s="65"/>
      <c r="K3" s="5"/>
      <c r="L3" s="194" t="s">
        <v>57</v>
      </c>
      <c r="M3" s="116">
        <f>J30</f>
        <v>6.4870939574880104</v>
      </c>
      <c r="N3" s="195" t="s">
        <v>1</v>
      </c>
    </row>
    <row r="4" spans="1:14" ht="21" thickBot="1" x14ac:dyDescent="0.35">
      <c r="A4" s="73" t="s">
        <v>38</v>
      </c>
      <c r="B4" s="9"/>
      <c r="C4" s="9"/>
      <c r="D4" s="2"/>
      <c r="E4" s="2"/>
      <c r="F4" s="2"/>
      <c r="G4" s="2"/>
      <c r="H4" s="2"/>
      <c r="I4" s="2"/>
      <c r="J4" s="74">
        <v>10000</v>
      </c>
      <c r="K4" s="2"/>
      <c r="L4" s="2"/>
      <c r="M4" s="2"/>
      <c r="N4" s="2"/>
    </row>
    <row r="5" spans="1:14" ht="9" customHeight="1" thickBot="1" x14ac:dyDescent="0.35">
      <c r="A5" s="70"/>
      <c r="B5" s="2"/>
      <c r="C5" s="2"/>
      <c r="D5" s="2"/>
      <c r="E5" s="2"/>
      <c r="F5" s="2"/>
      <c r="G5" s="2"/>
      <c r="H5" s="2"/>
      <c r="I5" s="2"/>
      <c r="J5" s="23"/>
      <c r="K5" s="2"/>
      <c r="L5" s="2"/>
      <c r="M5" s="2"/>
      <c r="N5" s="2"/>
    </row>
    <row r="6" spans="1:14" ht="21" thickBot="1" x14ac:dyDescent="0.35">
      <c r="A6" s="69" t="s">
        <v>58</v>
      </c>
      <c r="B6" s="13"/>
      <c r="C6" s="13"/>
      <c r="D6" s="2"/>
      <c r="E6" s="2"/>
      <c r="F6" s="2"/>
      <c r="G6" s="2"/>
      <c r="H6" s="2"/>
      <c r="I6" s="2"/>
      <c r="J6" s="117">
        <v>7777</v>
      </c>
      <c r="K6" s="13"/>
      <c r="L6" s="13"/>
      <c r="M6" s="2"/>
      <c r="N6" s="2"/>
    </row>
    <row r="7" spans="1:14" ht="9.75" customHeight="1" thickBot="1" x14ac:dyDescent="0.35">
      <c r="A7" s="70"/>
      <c r="B7" s="2"/>
      <c r="C7" s="2"/>
      <c r="D7" s="2"/>
      <c r="E7" s="2"/>
      <c r="F7" s="2"/>
      <c r="G7" s="2"/>
      <c r="H7" s="2"/>
      <c r="I7" s="2"/>
      <c r="J7" s="23"/>
      <c r="K7" s="2"/>
      <c r="L7" s="2"/>
      <c r="M7" s="2"/>
      <c r="N7" s="2"/>
    </row>
    <row r="8" spans="1:14" ht="21" thickBot="1" x14ac:dyDescent="0.35">
      <c r="A8" s="72" t="s">
        <v>23</v>
      </c>
      <c r="B8" s="28"/>
      <c r="C8" s="28"/>
      <c r="D8" s="16"/>
      <c r="E8" s="16"/>
      <c r="F8" s="16"/>
      <c r="G8" s="2"/>
      <c r="H8" s="2"/>
      <c r="I8" s="2"/>
      <c r="J8" s="54">
        <v>4</v>
      </c>
      <c r="K8" s="12" t="s">
        <v>10</v>
      </c>
      <c r="L8" s="12"/>
      <c r="M8" s="2"/>
      <c r="N8" s="2"/>
    </row>
    <row r="9" spans="1:14" x14ac:dyDescent="0.25">
      <c r="A9" s="39"/>
      <c r="B9" s="39"/>
      <c r="C9" s="39"/>
      <c r="D9" s="39"/>
      <c r="E9" s="39"/>
      <c r="F9" s="39"/>
      <c r="G9" s="40"/>
      <c r="H9" s="40"/>
      <c r="I9" s="40"/>
      <c r="J9" s="40"/>
      <c r="K9" s="40"/>
      <c r="L9" s="40"/>
      <c r="M9" s="40"/>
      <c r="N9" s="40"/>
    </row>
    <row r="10" spans="1:14" ht="18.75" x14ac:dyDescent="0.3">
      <c r="A10" s="35" t="s">
        <v>11</v>
      </c>
      <c r="B10" s="198" t="s">
        <v>71</v>
      </c>
      <c r="C10" s="90"/>
      <c r="D10" s="36"/>
      <c r="E10" s="16"/>
      <c r="F10" s="16"/>
      <c r="G10" s="43" t="s">
        <v>14</v>
      </c>
      <c r="H10" s="43"/>
      <c r="I10" s="43"/>
      <c r="J10" s="16"/>
      <c r="K10" s="16"/>
      <c r="L10" s="16"/>
      <c r="M10" s="16"/>
      <c r="N10" s="16"/>
    </row>
    <row r="11" spans="1:14" ht="14.25" customHeight="1" x14ac:dyDescent="0.3">
      <c r="A11" s="32" t="s">
        <v>28</v>
      </c>
      <c r="B11" s="31"/>
      <c r="C11" s="31"/>
      <c r="D11" s="17"/>
      <c r="E11" s="16"/>
      <c r="F11" s="25"/>
      <c r="G11" s="2"/>
      <c r="H11" s="2"/>
      <c r="I11" s="2"/>
      <c r="J11" s="104"/>
      <c r="K11" s="25"/>
      <c r="L11" s="89"/>
      <c r="M11" s="101"/>
      <c r="N11" s="25"/>
    </row>
    <row r="12" spans="1:14" ht="20.25" x14ac:dyDescent="0.3">
      <c r="A12" s="15" t="s">
        <v>5</v>
      </c>
      <c r="B12" s="29"/>
      <c r="C12" s="29"/>
      <c r="D12" s="17"/>
      <c r="E12" s="16"/>
      <c r="F12" s="2"/>
      <c r="G12" s="119" t="s">
        <v>8</v>
      </c>
      <c r="H12" s="26"/>
      <c r="I12" s="26"/>
      <c r="J12" s="120">
        <f>J6</f>
        <v>7777</v>
      </c>
      <c r="K12" s="16"/>
      <c r="L12" s="16"/>
      <c r="M12" s="16"/>
      <c r="N12" s="16"/>
    </row>
    <row r="13" spans="1:14" ht="18.75" x14ac:dyDescent="0.3">
      <c r="A13" s="110" t="s">
        <v>6</v>
      </c>
      <c r="B13" s="29"/>
      <c r="C13" s="29"/>
      <c r="D13" s="17"/>
      <c r="E13" s="16"/>
      <c r="F13" s="16"/>
      <c r="G13" s="27" t="s">
        <v>16</v>
      </c>
      <c r="H13" s="27"/>
      <c r="I13" s="27"/>
      <c r="J13" s="78">
        <f>J4</f>
        <v>10000</v>
      </c>
      <c r="K13" s="25"/>
      <c r="L13" s="25"/>
      <c r="M13" s="25"/>
      <c r="N13" s="25"/>
    </row>
    <row r="14" spans="1:14" ht="18.75" x14ac:dyDescent="0.3">
      <c r="A14" s="114" t="s">
        <v>7</v>
      </c>
      <c r="B14" s="29"/>
      <c r="C14" s="29"/>
      <c r="D14" s="17"/>
      <c r="E14" s="16"/>
      <c r="F14" s="16"/>
      <c r="G14" s="122" t="s">
        <v>9</v>
      </c>
      <c r="H14" s="33"/>
      <c r="I14" s="33"/>
      <c r="J14" s="44">
        <f>J8</f>
        <v>4</v>
      </c>
      <c r="K14" s="25"/>
      <c r="L14" s="25"/>
      <c r="M14" s="25"/>
      <c r="N14" s="25"/>
    </row>
    <row r="15" spans="1:14" ht="18.75" x14ac:dyDescent="0.3">
      <c r="A15" s="112" t="s">
        <v>55</v>
      </c>
      <c r="B15" s="19"/>
      <c r="C15" s="19"/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8.75" x14ac:dyDescent="0.3">
      <c r="A16" s="41"/>
      <c r="B16" s="41"/>
      <c r="C16" s="41"/>
      <c r="D16" s="41"/>
      <c r="E16" s="41"/>
      <c r="F16" s="66" t="s">
        <v>70</v>
      </c>
      <c r="G16" s="41"/>
      <c r="H16" s="41"/>
      <c r="I16" s="41"/>
      <c r="J16" s="41"/>
      <c r="K16" s="41"/>
      <c r="L16" s="41"/>
      <c r="M16" s="41"/>
      <c r="N16" s="41"/>
    </row>
    <row r="17" spans="1:14" x14ac:dyDescent="0.25">
      <c r="A17" s="58" t="s">
        <v>29</v>
      </c>
      <c r="B17" s="46" t="s">
        <v>3</v>
      </c>
      <c r="C17" s="51"/>
      <c r="D17" s="58" t="s">
        <v>30</v>
      </c>
      <c r="E17" s="82"/>
      <c r="F17" s="14"/>
      <c r="G17" s="14"/>
      <c r="H17" s="14"/>
      <c r="I17" s="130">
        <f>J8</f>
        <v>4</v>
      </c>
      <c r="J17" s="161"/>
      <c r="K17" s="37"/>
      <c r="L17" s="16"/>
      <c r="M17" s="16"/>
      <c r="N17" s="79"/>
    </row>
    <row r="18" spans="1:14" ht="18.75" x14ac:dyDescent="0.3">
      <c r="A18" s="47" t="s">
        <v>15</v>
      </c>
      <c r="B18" s="48"/>
      <c r="C18" s="31"/>
      <c r="D18" s="77">
        <f>J4</f>
        <v>10000</v>
      </c>
      <c r="E18" s="121" t="s">
        <v>20</v>
      </c>
      <c r="F18" s="125">
        <f>J6</f>
        <v>7777</v>
      </c>
      <c r="G18" s="127" t="s">
        <v>60</v>
      </c>
      <c r="H18" s="126" t="s">
        <v>59</v>
      </c>
      <c r="I18" s="131" t="s">
        <v>18</v>
      </c>
      <c r="J18" s="162"/>
      <c r="K18" s="80"/>
      <c r="L18" s="34"/>
      <c r="M18" s="81"/>
      <c r="N18" s="63"/>
    </row>
    <row r="19" spans="1:14" ht="11.25" customHeight="1" x14ac:dyDescent="0.3">
      <c r="A19" s="31"/>
      <c r="B19" s="31"/>
      <c r="C19" s="31"/>
      <c r="D19" s="78"/>
      <c r="E19" s="123"/>
      <c r="F19" s="124"/>
      <c r="G19" s="128"/>
      <c r="H19" s="113"/>
      <c r="I19" s="129"/>
      <c r="J19" s="78"/>
      <c r="K19" s="80"/>
      <c r="L19" s="34"/>
      <c r="M19" s="81"/>
      <c r="N19" s="63"/>
    </row>
    <row r="20" spans="1:14" ht="18.75" x14ac:dyDescent="0.3">
      <c r="A20" s="31"/>
      <c r="B20" s="31"/>
      <c r="C20" s="58" t="s">
        <v>31</v>
      </c>
      <c r="D20" s="163"/>
      <c r="E20" s="150"/>
      <c r="F20" s="151"/>
      <c r="G20" s="152"/>
      <c r="H20" s="153"/>
      <c r="I20" s="154"/>
      <c r="J20" s="155">
        <f>J8</f>
        <v>4</v>
      </c>
      <c r="K20" s="80"/>
      <c r="L20" s="34"/>
      <c r="M20" s="81"/>
      <c r="N20" s="63"/>
    </row>
    <row r="21" spans="1:14" ht="18.75" x14ac:dyDescent="0.3">
      <c r="A21" s="31"/>
      <c r="B21" s="31"/>
      <c r="C21" s="166"/>
      <c r="D21" s="164">
        <f>J4</f>
        <v>10000</v>
      </c>
      <c r="E21" s="156" t="s">
        <v>52</v>
      </c>
      <c r="F21" s="157">
        <f>J6</f>
        <v>7777</v>
      </c>
      <c r="G21" s="158" t="s">
        <v>61</v>
      </c>
      <c r="H21" s="159">
        <v>1</v>
      </c>
      <c r="I21" s="60" t="s">
        <v>62</v>
      </c>
      <c r="J21" s="160" t="s">
        <v>63</v>
      </c>
      <c r="K21" s="63"/>
      <c r="L21" s="63"/>
      <c r="M21" s="78"/>
      <c r="N21" s="80"/>
    </row>
    <row r="22" spans="1:14" ht="10.5" customHeight="1" x14ac:dyDescent="0.3">
      <c r="A22" s="31"/>
      <c r="B22" s="31"/>
      <c r="C22" s="31"/>
      <c r="D22" s="137"/>
      <c r="E22" s="133"/>
      <c r="F22" s="138"/>
      <c r="G22" s="86"/>
      <c r="H22" s="135"/>
      <c r="I22" s="34"/>
      <c r="J22" s="134"/>
      <c r="K22" s="63"/>
      <c r="L22" s="63"/>
      <c r="M22" s="78"/>
      <c r="N22" s="80"/>
    </row>
    <row r="23" spans="1:14" x14ac:dyDescent="0.25">
      <c r="A23" s="37"/>
      <c r="B23" s="16"/>
      <c r="C23" s="58" t="s">
        <v>32</v>
      </c>
      <c r="D23" s="141"/>
      <c r="E23" s="141"/>
      <c r="F23" s="142">
        <f>J8</f>
        <v>4</v>
      </c>
      <c r="G23" s="14"/>
      <c r="H23" s="14"/>
      <c r="I23" s="14"/>
      <c r="J23" s="36"/>
      <c r="K23" s="16"/>
      <c r="L23" s="37"/>
      <c r="M23" s="16"/>
      <c r="N23" s="16"/>
    </row>
    <row r="24" spans="1:14" ht="17.25" customHeight="1" x14ac:dyDescent="0.3">
      <c r="A24" s="78"/>
      <c r="B24" s="132"/>
      <c r="C24" s="167"/>
      <c r="D24" s="168">
        <f>J4/J6</f>
        <v>1.2858428700012858</v>
      </c>
      <c r="E24" s="83" t="s">
        <v>20</v>
      </c>
      <c r="F24" s="143" t="s">
        <v>64</v>
      </c>
      <c r="G24" s="169"/>
      <c r="H24" s="19"/>
      <c r="I24" s="19"/>
      <c r="J24" s="170"/>
      <c r="K24" s="30"/>
      <c r="L24" s="97"/>
      <c r="M24" s="124"/>
      <c r="N24" s="16"/>
    </row>
    <row r="25" spans="1:14" ht="10.5" customHeight="1" x14ac:dyDescent="0.3">
      <c r="A25" s="78"/>
      <c r="B25" s="132"/>
      <c r="C25" s="63"/>
      <c r="D25" s="140"/>
      <c r="E25" s="78"/>
      <c r="F25" s="139"/>
      <c r="G25" s="93"/>
      <c r="H25" s="2"/>
      <c r="I25" s="2"/>
      <c r="J25" s="136"/>
      <c r="K25" s="30"/>
      <c r="L25" s="97"/>
      <c r="M25" s="124"/>
      <c r="N25" s="16"/>
    </row>
    <row r="26" spans="1:14" ht="18.75" x14ac:dyDescent="0.3">
      <c r="A26" s="2"/>
      <c r="B26" s="2"/>
      <c r="C26" s="175" t="s">
        <v>67</v>
      </c>
      <c r="D26" s="107"/>
      <c r="E26" s="145"/>
      <c r="F26" s="146">
        <f>J8</f>
        <v>4</v>
      </c>
      <c r="G26" s="147" t="s">
        <v>65</v>
      </c>
      <c r="H26" s="148"/>
      <c r="I26" s="57"/>
      <c r="J26" s="149"/>
      <c r="K26" s="56"/>
      <c r="L26" s="176"/>
      <c r="M26" s="50"/>
      <c r="N26" s="16"/>
    </row>
    <row r="27" spans="1:14" ht="8.2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8.75" x14ac:dyDescent="0.3">
      <c r="A28" s="16"/>
      <c r="B28" s="16"/>
      <c r="C28" s="165" t="s">
        <v>46</v>
      </c>
      <c r="D28" s="178">
        <f>(J4/J6)^(1/J8)</f>
        <v>1.0648709395748801</v>
      </c>
      <c r="E28" s="173" t="s">
        <v>20</v>
      </c>
      <c r="F28" s="179" t="s">
        <v>64</v>
      </c>
      <c r="G28" s="49"/>
      <c r="H28" s="49"/>
      <c r="I28" s="49"/>
      <c r="J28" s="50"/>
      <c r="K28" s="16"/>
      <c r="L28" s="16"/>
      <c r="M28" s="16"/>
      <c r="N28" s="16"/>
    </row>
    <row r="29" spans="1:14" ht="19.5" thickBot="1" x14ac:dyDescent="0.35">
      <c r="A29" s="16"/>
      <c r="B29" s="16"/>
      <c r="C29" s="58" t="s">
        <v>68</v>
      </c>
      <c r="D29" s="180">
        <f>D28</f>
        <v>1.0648709395748801</v>
      </c>
      <c r="E29" s="181">
        <f>-1</f>
        <v>-1</v>
      </c>
      <c r="F29" s="182" t="s">
        <v>20</v>
      </c>
      <c r="G29" s="183" t="s">
        <v>59</v>
      </c>
      <c r="H29" s="14"/>
      <c r="I29" s="14"/>
      <c r="J29" s="36"/>
      <c r="K29" s="16"/>
      <c r="L29" s="16"/>
      <c r="M29" s="16"/>
      <c r="N29" s="16"/>
    </row>
    <row r="30" spans="1:14" ht="21" thickBot="1" x14ac:dyDescent="0.35">
      <c r="A30" s="2"/>
      <c r="B30" s="185"/>
      <c r="C30" s="186" t="s">
        <v>69</v>
      </c>
      <c r="D30" s="187">
        <f>D28-1</f>
        <v>6.4870939574880104E-2</v>
      </c>
      <c r="E30" s="188" t="s">
        <v>20</v>
      </c>
      <c r="F30" s="189" t="s">
        <v>59</v>
      </c>
      <c r="G30" s="190"/>
      <c r="H30" s="190"/>
      <c r="I30" s="191" t="s">
        <v>66</v>
      </c>
      <c r="J30" s="192">
        <f>(D29-1)*100</f>
        <v>6.4870939574880104</v>
      </c>
      <c r="K30" s="193" t="s">
        <v>1</v>
      </c>
      <c r="L30" s="190"/>
      <c r="M30" s="197"/>
      <c r="N30" s="2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workbookViewId="0">
      <selection activeCell="K4" sqref="K4"/>
    </sheetView>
  </sheetViews>
  <sheetFormatPr defaultRowHeight="15.75" x14ac:dyDescent="0.25"/>
  <cols>
    <col min="1" max="1" width="9" style="1"/>
    <col min="2" max="2" width="4.375" style="1" customWidth="1"/>
    <col min="3" max="3" width="3.5" style="1" customWidth="1"/>
    <col min="4" max="4" width="10.875" style="1" customWidth="1"/>
    <col min="5" max="5" width="7.25" style="1" customWidth="1"/>
    <col min="6" max="6" width="12.375" style="1" customWidth="1"/>
    <col min="7" max="7" width="7.875" style="1" customWidth="1"/>
    <col min="8" max="8" width="8.5" style="1" customWidth="1"/>
    <col min="9" max="9" width="2.625" style="1" customWidth="1"/>
    <col min="10" max="10" width="16.625" style="1" customWidth="1"/>
    <col min="11" max="16384" width="9" style="1"/>
  </cols>
  <sheetData>
    <row r="1" spans="1:19" ht="20.25" x14ac:dyDescent="0.3">
      <c r="A1" s="7" t="s">
        <v>0</v>
      </c>
      <c r="B1" s="7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67" t="s">
        <v>33</v>
      </c>
      <c r="B2" s="67"/>
      <c r="C2" s="67"/>
      <c r="D2" s="11"/>
      <c r="E2" s="11"/>
      <c r="F2" s="11"/>
      <c r="G2" s="11"/>
      <c r="H2" s="11"/>
      <c r="I2" s="11"/>
      <c r="J2" s="11"/>
      <c r="K2" s="68"/>
      <c r="L2" s="68"/>
      <c r="M2" s="68"/>
      <c r="N2" s="68"/>
      <c r="O2" s="68"/>
      <c r="P2" s="68"/>
      <c r="Q2" s="68"/>
      <c r="R2" s="68"/>
      <c r="S2" s="2"/>
    </row>
    <row r="3" spans="1:19" ht="21" thickBot="1" x14ac:dyDescent="0.35">
      <c r="A3" s="6" t="s">
        <v>72</v>
      </c>
      <c r="B3" s="6"/>
      <c r="C3" s="6"/>
      <c r="D3" s="22"/>
      <c r="E3" s="22"/>
      <c r="F3" s="22"/>
      <c r="G3" s="22"/>
      <c r="H3" s="22"/>
      <c r="I3" s="22"/>
      <c r="J3" s="65"/>
      <c r="K3" s="5"/>
      <c r="L3" s="194" t="s">
        <v>57</v>
      </c>
      <c r="M3" s="116">
        <f>J31</f>
        <v>0</v>
      </c>
      <c r="N3" s="195" t="s">
        <v>1</v>
      </c>
      <c r="O3" s="5"/>
      <c r="P3" s="5"/>
      <c r="Q3" s="5"/>
      <c r="R3" s="5"/>
      <c r="S3" s="2"/>
    </row>
    <row r="4" spans="1:19" ht="21" thickBot="1" x14ac:dyDescent="0.35">
      <c r="A4" s="73" t="s">
        <v>38</v>
      </c>
      <c r="B4" s="9"/>
      <c r="C4" s="9"/>
      <c r="D4" s="2"/>
      <c r="E4" s="2"/>
      <c r="F4" s="2"/>
      <c r="G4" s="2"/>
      <c r="H4" s="2"/>
      <c r="I4" s="2"/>
      <c r="J4" s="74">
        <v>10000</v>
      </c>
      <c r="K4" s="2"/>
      <c r="L4" s="2"/>
      <c r="M4" s="2"/>
      <c r="N4" s="2"/>
      <c r="O4" s="2"/>
      <c r="P4" s="2"/>
      <c r="Q4" s="2"/>
      <c r="R4" s="2"/>
      <c r="S4" s="2"/>
    </row>
    <row r="5" spans="1:19" ht="19.5" thickBot="1" x14ac:dyDescent="0.35">
      <c r="A5" s="70"/>
      <c r="B5" s="2"/>
      <c r="C5" s="2"/>
      <c r="D5" s="2"/>
      <c r="E5" s="2"/>
      <c r="F5" s="2"/>
      <c r="G5" s="2"/>
      <c r="H5" s="2"/>
      <c r="I5" s="2"/>
      <c r="J5" s="23"/>
      <c r="K5" s="2"/>
      <c r="L5" s="2"/>
      <c r="M5" s="2"/>
      <c r="N5" s="2"/>
      <c r="O5" s="2"/>
      <c r="P5" s="2"/>
      <c r="Q5" s="2"/>
      <c r="R5" s="2"/>
      <c r="S5" s="2"/>
    </row>
    <row r="6" spans="1:19" ht="21" thickBot="1" x14ac:dyDescent="0.35">
      <c r="A6" s="69" t="s">
        <v>58</v>
      </c>
      <c r="B6" s="13"/>
      <c r="C6" s="13"/>
      <c r="D6" s="2"/>
      <c r="E6" s="2"/>
      <c r="F6" s="2"/>
      <c r="G6" s="2"/>
      <c r="H6" s="2"/>
      <c r="I6" s="2"/>
      <c r="J6" s="117">
        <v>7777</v>
      </c>
      <c r="K6" s="13"/>
      <c r="L6" s="13"/>
      <c r="M6" s="2"/>
      <c r="N6" s="2"/>
      <c r="O6" s="2"/>
      <c r="P6" s="2"/>
      <c r="Q6" s="2"/>
      <c r="R6" s="2"/>
      <c r="S6" s="2"/>
    </row>
    <row r="7" spans="1:19" ht="19.5" thickBot="1" x14ac:dyDescent="0.35">
      <c r="A7" s="70"/>
      <c r="B7" s="2"/>
      <c r="C7" s="2"/>
      <c r="D7" s="2"/>
      <c r="E7" s="2"/>
      <c r="F7" s="2"/>
      <c r="G7" s="2"/>
      <c r="H7" s="2"/>
      <c r="I7" s="2"/>
      <c r="J7" s="23"/>
      <c r="K7" s="2"/>
      <c r="L7" s="2"/>
      <c r="M7" s="2"/>
      <c r="N7" s="2"/>
      <c r="O7" s="8"/>
      <c r="P7" s="2"/>
      <c r="Q7" s="2"/>
      <c r="R7" s="2"/>
      <c r="S7" s="2"/>
    </row>
    <row r="8" spans="1:19" ht="21" thickBot="1" x14ac:dyDescent="0.35">
      <c r="A8" s="196" t="s">
        <v>77</v>
      </c>
      <c r="B8" s="28"/>
      <c r="C8" s="28"/>
      <c r="D8" s="16"/>
      <c r="E8" s="16"/>
      <c r="F8" s="16"/>
      <c r="G8" s="2"/>
      <c r="H8" s="2"/>
      <c r="I8" s="2"/>
      <c r="J8" s="199">
        <v>6.5</v>
      </c>
      <c r="K8" s="21" t="s">
        <v>1</v>
      </c>
      <c r="L8" s="12"/>
      <c r="M8" s="2"/>
      <c r="N8" s="2"/>
      <c r="O8" s="2"/>
      <c r="P8" s="2"/>
      <c r="Q8" s="2"/>
      <c r="R8" s="2"/>
      <c r="S8" s="2"/>
    </row>
    <row r="9" spans="1:19" x14ac:dyDescent="0.25">
      <c r="A9" s="39"/>
      <c r="B9" s="39"/>
      <c r="C9" s="39"/>
      <c r="D9" s="39"/>
      <c r="E9" s="39"/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2"/>
    </row>
    <row r="10" spans="1:19" ht="18.75" x14ac:dyDescent="0.3">
      <c r="A10" s="35" t="s">
        <v>11</v>
      </c>
      <c r="B10" s="90" t="s">
        <v>12</v>
      </c>
      <c r="C10" s="90"/>
      <c r="D10" s="36"/>
      <c r="E10" s="16"/>
      <c r="F10" s="16"/>
      <c r="G10" s="43" t="s">
        <v>14</v>
      </c>
      <c r="H10" s="43"/>
      <c r="I10" s="43"/>
      <c r="J10" s="16"/>
      <c r="K10" s="16"/>
      <c r="L10" s="16"/>
      <c r="M10" s="16"/>
      <c r="N10" s="16"/>
      <c r="O10" s="16"/>
      <c r="P10" s="16"/>
      <c r="Q10" s="25"/>
      <c r="R10" s="2"/>
      <c r="S10" s="2"/>
    </row>
    <row r="11" spans="1:19" ht="20.25" x14ac:dyDescent="0.3">
      <c r="A11" s="32" t="s">
        <v>28</v>
      </c>
      <c r="B11" s="31"/>
      <c r="C11" s="31"/>
      <c r="D11" s="17"/>
      <c r="E11" s="16"/>
      <c r="F11" s="25"/>
      <c r="G11" s="2"/>
      <c r="H11" s="2"/>
      <c r="I11" s="2"/>
      <c r="J11" s="104"/>
      <c r="K11" s="25"/>
      <c r="L11" s="89"/>
      <c r="M11" s="101"/>
      <c r="N11" s="25"/>
      <c r="O11" s="42"/>
      <c r="P11" s="16"/>
      <c r="Q11" s="25"/>
      <c r="R11" s="2"/>
      <c r="S11" s="2"/>
    </row>
    <row r="12" spans="1:19" ht="20.25" x14ac:dyDescent="0.3">
      <c r="A12" s="15" t="s">
        <v>5</v>
      </c>
      <c r="B12" s="29"/>
      <c r="C12" s="29"/>
      <c r="D12" s="17"/>
      <c r="E12" s="16"/>
      <c r="F12" s="2"/>
      <c r="G12" s="119" t="s">
        <v>8</v>
      </c>
      <c r="H12" s="26"/>
      <c r="I12" s="26"/>
      <c r="J12" s="120">
        <f>J6</f>
        <v>7777</v>
      </c>
      <c r="K12" s="16"/>
      <c r="L12" s="16"/>
      <c r="M12" s="16"/>
      <c r="N12" s="16"/>
      <c r="O12" s="16"/>
      <c r="P12" s="16"/>
      <c r="Q12" s="16"/>
      <c r="R12" s="2"/>
      <c r="S12" s="2"/>
    </row>
    <row r="13" spans="1:19" ht="18.75" x14ac:dyDescent="0.3">
      <c r="A13" s="110" t="s">
        <v>6</v>
      </c>
      <c r="B13" s="29"/>
      <c r="C13" s="29"/>
      <c r="D13" s="17"/>
      <c r="E13" s="16"/>
      <c r="F13" s="16"/>
      <c r="G13" s="27" t="s">
        <v>16</v>
      </c>
      <c r="H13" s="27"/>
      <c r="I13" s="27"/>
      <c r="J13" s="78">
        <f>J4</f>
        <v>10000</v>
      </c>
      <c r="K13" s="25"/>
      <c r="L13" s="25"/>
      <c r="M13" s="25"/>
      <c r="N13" s="25"/>
      <c r="O13" s="25"/>
      <c r="P13" s="16"/>
      <c r="Q13" s="25"/>
      <c r="R13" s="2"/>
      <c r="S13" s="2"/>
    </row>
    <row r="14" spans="1:19" ht="18.75" x14ac:dyDescent="0.3">
      <c r="A14" s="114" t="s">
        <v>75</v>
      </c>
      <c r="B14" s="29"/>
      <c r="C14" s="29"/>
      <c r="D14" s="17"/>
      <c r="E14" s="16"/>
      <c r="F14" s="16"/>
      <c r="G14" s="200" t="s">
        <v>76</v>
      </c>
      <c r="H14" s="33"/>
      <c r="I14" s="33"/>
      <c r="J14" s="205">
        <f>J8/100</f>
        <v>6.5000000000000002E-2</v>
      </c>
      <c r="K14" s="25"/>
      <c r="L14" s="25"/>
      <c r="M14" s="25"/>
      <c r="N14" s="25"/>
      <c r="O14" s="25"/>
      <c r="P14" s="16"/>
      <c r="Q14" s="25"/>
      <c r="R14" s="2"/>
      <c r="S14" s="2"/>
    </row>
    <row r="15" spans="1:19" ht="18.75" x14ac:dyDescent="0.3">
      <c r="A15" s="112" t="s">
        <v>55</v>
      </c>
      <c r="B15" s="19"/>
      <c r="C15" s="19"/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.75" x14ac:dyDescent="0.3">
      <c r="A16" s="41"/>
      <c r="B16" s="41"/>
      <c r="C16" s="41"/>
      <c r="D16" s="41"/>
      <c r="E16" s="41"/>
      <c r="F16" s="66" t="s">
        <v>73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2"/>
    </row>
    <row r="17" spans="1:19" x14ac:dyDescent="0.25">
      <c r="A17" s="58" t="s">
        <v>29</v>
      </c>
      <c r="B17" s="46" t="s">
        <v>3</v>
      </c>
      <c r="C17" s="51"/>
      <c r="D17" s="58" t="s">
        <v>30</v>
      </c>
      <c r="E17" s="82"/>
      <c r="F17" s="14"/>
      <c r="G17" s="14"/>
      <c r="H17" s="14"/>
      <c r="I17" s="201" t="s">
        <v>3</v>
      </c>
      <c r="J17" s="161"/>
      <c r="K17" s="37"/>
      <c r="L17" s="16"/>
      <c r="M17" s="16"/>
      <c r="N17" s="79"/>
      <c r="O17" s="2"/>
      <c r="P17" s="2"/>
      <c r="Q17" s="2"/>
      <c r="R17" s="2"/>
      <c r="S17" s="2"/>
    </row>
    <row r="18" spans="1:19" ht="18.75" x14ac:dyDescent="0.3">
      <c r="A18" s="47" t="s">
        <v>15</v>
      </c>
      <c r="B18" s="48"/>
      <c r="C18" s="31"/>
      <c r="D18" s="77">
        <f>J4</f>
        <v>10000</v>
      </c>
      <c r="E18" s="121" t="s">
        <v>20</v>
      </c>
      <c r="F18" s="125">
        <f>J6</f>
        <v>7777</v>
      </c>
      <c r="G18" s="127" t="s">
        <v>60</v>
      </c>
      <c r="H18" s="208">
        <f>J8/100</f>
        <v>6.5000000000000002E-2</v>
      </c>
      <c r="I18" s="131" t="s">
        <v>18</v>
      </c>
      <c r="J18" s="162"/>
      <c r="K18" s="80"/>
      <c r="L18" s="34"/>
      <c r="M18" s="81"/>
      <c r="N18" s="63"/>
      <c r="O18" s="2"/>
      <c r="P18" s="2"/>
      <c r="Q18" s="2"/>
      <c r="R18" s="2"/>
      <c r="S18" s="2"/>
    </row>
    <row r="19" spans="1:19" ht="18.75" x14ac:dyDescent="0.3">
      <c r="A19" s="31"/>
      <c r="B19" s="31"/>
      <c r="C19" s="31"/>
      <c r="D19" s="78"/>
      <c r="E19" s="123"/>
      <c r="F19" s="124"/>
      <c r="G19" s="128"/>
      <c r="H19" s="113"/>
      <c r="I19" s="129"/>
      <c r="J19" s="78"/>
      <c r="K19" s="80"/>
      <c r="L19" s="34"/>
      <c r="M19" s="81"/>
      <c r="N19" s="63"/>
      <c r="O19" s="2"/>
      <c r="P19" s="2"/>
      <c r="Q19" s="2"/>
      <c r="R19" s="2"/>
      <c r="S19" s="2"/>
    </row>
    <row r="20" spans="1:19" ht="18.75" x14ac:dyDescent="0.3">
      <c r="A20" s="31"/>
      <c r="B20" s="31"/>
      <c r="C20" s="58" t="s">
        <v>31</v>
      </c>
      <c r="D20" s="163"/>
      <c r="E20" s="150"/>
      <c r="F20" s="151"/>
      <c r="G20" s="152"/>
      <c r="H20" s="153"/>
      <c r="I20" s="201" t="s">
        <v>3</v>
      </c>
      <c r="J20" s="202"/>
      <c r="K20" s="80"/>
      <c r="L20" s="34"/>
      <c r="M20" s="81"/>
      <c r="N20" s="63"/>
      <c r="O20" s="2"/>
      <c r="P20" s="2"/>
      <c r="Q20" s="2"/>
      <c r="R20" s="2"/>
      <c r="S20" s="2"/>
    </row>
    <row r="21" spans="1:19" ht="18.75" x14ac:dyDescent="0.3">
      <c r="A21" s="31"/>
      <c r="B21" s="31"/>
      <c r="C21" s="166"/>
      <c r="D21" s="164">
        <f>J4</f>
        <v>10000</v>
      </c>
      <c r="E21" s="156" t="s">
        <v>52</v>
      </c>
      <c r="F21" s="157">
        <f>J6</f>
        <v>7777</v>
      </c>
      <c r="G21" s="158" t="s">
        <v>74</v>
      </c>
      <c r="H21" s="207">
        <f>J8/100</f>
        <v>6.5000000000000002E-2</v>
      </c>
      <c r="I21" s="131" t="s">
        <v>18</v>
      </c>
      <c r="J21" s="204"/>
      <c r="K21" s="63"/>
      <c r="L21" s="63"/>
      <c r="M21" s="78"/>
      <c r="N21" s="80"/>
      <c r="O21" s="34"/>
      <c r="P21" s="81"/>
      <c r="Q21" s="63"/>
      <c r="R21" s="16"/>
      <c r="S21" s="16"/>
    </row>
    <row r="22" spans="1:19" ht="18.75" x14ac:dyDescent="0.3">
      <c r="A22" s="31"/>
      <c r="B22" s="31"/>
      <c r="C22" s="31"/>
      <c r="D22" s="137"/>
      <c r="E22" s="133"/>
      <c r="F22" s="138"/>
      <c r="G22" s="86"/>
      <c r="H22" s="135"/>
      <c r="I22" s="34"/>
      <c r="J22" s="134"/>
      <c r="K22" s="63"/>
      <c r="L22" s="63"/>
      <c r="M22" s="78"/>
      <c r="N22" s="80"/>
      <c r="O22" s="34"/>
      <c r="P22" s="81"/>
      <c r="Q22" s="63"/>
      <c r="R22" s="16"/>
      <c r="S22" s="16"/>
    </row>
    <row r="23" spans="1:19" x14ac:dyDescent="0.25">
      <c r="A23" s="37"/>
      <c r="B23" s="16"/>
      <c r="C23" s="58" t="s">
        <v>32</v>
      </c>
      <c r="D23" s="141"/>
      <c r="E23" s="141"/>
      <c r="F23" s="203" t="s">
        <v>4</v>
      </c>
      <c r="G23" s="14"/>
      <c r="H23" s="14"/>
      <c r="I23" s="14"/>
      <c r="J23" s="36"/>
      <c r="K23" s="16"/>
      <c r="L23" s="37"/>
      <c r="M23" s="16"/>
      <c r="N23" s="16"/>
      <c r="O23" s="16"/>
      <c r="P23" s="16"/>
      <c r="Q23" s="16"/>
      <c r="R23" s="16"/>
      <c r="S23" s="16"/>
    </row>
    <row r="24" spans="1:19" ht="18.75" x14ac:dyDescent="0.3">
      <c r="A24" s="78"/>
      <c r="B24" s="132"/>
      <c r="C24" s="167"/>
      <c r="D24" s="211">
        <f>J4/J6</f>
        <v>1.2858428700012858</v>
      </c>
      <c r="E24" s="83" t="s">
        <v>20</v>
      </c>
      <c r="F24" s="206">
        <f>1+J8/100</f>
        <v>1.0649999999999999</v>
      </c>
      <c r="G24" s="169"/>
      <c r="H24" s="19"/>
      <c r="I24" s="19"/>
      <c r="J24" s="170"/>
      <c r="K24" s="30"/>
      <c r="L24" s="97"/>
      <c r="M24" s="124"/>
      <c r="N24" s="16"/>
      <c r="O24" s="16"/>
      <c r="P24" s="16"/>
      <c r="Q24" s="16"/>
      <c r="R24" s="16"/>
      <c r="S24" s="16"/>
    </row>
    <row r="25" spans="1:19" ht="18.75" x14ac:dyDescent="0.3">
      <c r="A25" s="78"/>
      <c r="B25" s="132"/>
      <c r="C25" s="63"/>
      <c r="D25" s="140"/>
      <c r="E25" s="78"/>
      <c r="F25" s="139"/>
      <c r="G25" s="93"/>
      <c r="H25" s="2"/>
      <c r="I25" s="2"/>
      <c r="J25" s="136"/>
      <c r="K25" s="30"/>
      <c r="L25" s="97"/>
      <c r="M25" s="124"/>
      <c r="N25" s="16"/>
      <c r="O25" s="16"/>
      <c r="P25" s="16"/>
      <c r="Q25" s="16"/>
      <c r="R25" s="16"/>
      <c r="S25" s="16"/>
    </row>
    <row r="26" spans="1:19" ht="18.75" x14ac:dyDescent="0.3">
      <c r="A26" s="2"/>
      <c r="B26" s="2"/>
      <c r="C26" s="175" t="s">
        <v>80</v>
      </c>
      <c r="D26" s="107"/>
      <c r="E26" s="145"/>
      <c r="F26" s="146"/>
      <c r="G26" s="147"/>
      <c r="H26" s="148"/>
      <c r="I26" s="57"/>
      <c r="J26" s="214"/>
      <c r="K26" s="34"/>
      <c r="L26" s="134"/>
      <c r="M26" s="16"/>
      <c r="N26" s="16"/>
      <c r="O26" s="16"/>
      <c r="P26" s="16"/>
      <c r="Q26" s="16"/>
      <c r="R26" s="16"/>
      <c r="S26" s="16"/>
    </row>
    <row r="27" spans="1:19" x14ac:dyDescent="0.25">
      <c r="A27" s="16"/>
      <c r="B27" s="16"/>
      <c r="C27" s="16"/>
      <c r="D27" s="16"/>
      <c r="E27" s="16"/>
      <c r="F27" s="16"/>
      <c r="G27" s="209" t="s">
        <v>3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x14ac:dyDescent="0.25">
      <c r="A28" s="16"/>
      <c r="B28" s="37" t="s">
        <v>46</v>
      </c>
      <c r="C28" s="8" t="s">
        <v>81</v>
      </c>
      <c r="D28" s="215">
        <f>D24</f>
        <v>1.2858428700012858</v>
      </c>
      <c r="E28" s="86" t="s">
        <v>84</v>
      </c>
      <c r="F28" s="210">
        <f>F24</f>
        <v>1.0649999999999999</v>
      </c>
      <c r="G28" s="63" t="s">
        <v>18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x14ac:dyDescent="0.25">
      <c r="A29" s="1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6"/>
      <c r="O29" s="16"/>
      <c r="P29" s="16"/>
      <c r="Q29" s="16"/>
      <c r="R29" s="16"/>
      <c r="S29" s="16"/>
    </row>
    <row r="30" spans="1:19" ht="18.75" x14ac:dyDescent="0.3">
      <c r="A30" s="16"/>
      <c r="B30" s="144"/>
      <c r="C30" s="184" t="s">
        <v>68</v>
      </c>
      <c r="D30" s="217">
        <f>LOG(J4/J6)</f>
        <v>0.10918790104487555</v>
      </c>
      <c r="E30" s="174" t="s">
        <v>82</v>
      </c>
      <c r="F30" s="218">
        <f>F24</f>
        <v>1.0649999999999999</v>
      </c>
      <c r="G30" s="219" t="s">
        <v>18</v>
      </c>
      <c r="H30" s="49"/>
      <c r="I30" s="49"/>
      <c r="J30" s="50"/>
      <c r="K30" s="16"/>
      <c r="L30" s="16"/>
      <c r="M30" s="2"/>
      <c r="N30" s="2"/>
      <c r="O30" s="2"/>
      <c r="P30" s="2"/>
      <c r="Q30" s="2"/>
      <c r="R30" s="2"/>
      <c r="S30" s="2"/>
    </row>
    <row r="31" spans="1:19" ht="20.25" x14ac:dyDescent="0.3">
      <c r="A31" s="16"/>
      <c r="B31" s="16"/>
      <c r="C31" s="37" t="s">
        <v>69</v>
      </c>
      <c r="D31" s="212">
        <f>LOG(J4/J6)</f>
        <v>0.10918790104487555</v>
      </c>
      <c r="E31" s="213" t="s">
        <v>83</v>
      </c>
      <c r="F31" s="210">
        <f>LOG(F30)</f>
        <v>2.7349607774756507E-2</v>
      </c>
      <c r="G31" s="16"/>
      <c r="H31" s="16"/>
      <c r="I31" s="177"/>
      <c r="J31" s="118"/>
      <c r="K31" s="171"/>
      <c r="L31" s="16"/>
      <c r="M31" s="16"/>
      <c r="N31" s="5"/>
      <c r="O31" s="5"/>
      <c r="P31" s="5"/>
      <c r="Q31" s="5"/>
      <c r="R31" s="5"/>
      <c r="S31" s="5"/>
    </row>
    <row r="32" spans="1:19" x14ac:dyDescent="0.25">
      <c r="A32" s="16"/>
      <c r="B32" s="144"/>
      <c r="C32" s="184" t="s">
        <v>85</v>
      </c>
      <c r="D32" s="220">
        <f>LOG(J4/J6)</f>
        <v>0.10918790104487555</v>
      </c>
      <c r="E32" s="57" t="s">
        <v>52</v>
      </c>
      <c r="F32" s="218">
        <f>F31</f>
        <v>2.7349607774756507E-2</v>
      </c>
      <c r="G32" s="172" t="s">
        <v>20</v>
      </c>
      <c r="H32" s="221" t="s">
        <v>3</v>
      </c>
      <c r="I32" s="49"/>
      <c r="J32" s="50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37" t="s">
        <v>86</v>
      </c>
      <c r="D33" s="216">
        <f>D32/F32</f>
        <v>3.9923022642268093</v>
      </c>
      <c r="E33" s="10" t="s">
        <v>20</v>
      </c>
      <c r="F33" s="115" t="s">
        <v>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8.75" x14ac:dyDescent="0.3">
      <c r="A34" s="2"/>
      <c r="B34" s="144"/>
      <c r="C34" s="184" t="s">
        <v>87</v>
      </c>
      <c r="D34" s="222"/>
      <c r="E34" s="223" t="s">
        <v>88</v>
      </c>
      <c r="F34" s="224">
        <f>D32/F32</f>
        <v>3.9923022642268093</v>
      </c>
      <c r="G34" s="221" t="s">
        <v>10</v>
      </c>
      <c r="H34" s="49"/>
      <c r="I34" s="49"/>
      <c r="J34" s="50"/>
      <c r="K34" s="2"/>
      <c r="L34" s="2"/>
      <c r="M34" s="2"/>
      <c r="N34" s="2"/>
      <c r="O34" s="2"/>
      <c r="P34" s="2"/>
      <c r="Q34" s="2"/>
      <c r="R34" s="2"/>
      <c r="S34" s="2"/>
    </row>
    <row r="35" spans="1:19" s="2" customFormat="1" x14ac:dyDescent="0.25"/>
    <row r="36" spans="1:19" s="2" customFormat="1" x14ac:dyDescent="0.25"/>
    <row r="37" spans="1:19" s="2" customFormat="1" x14ac:dyDescent="0.25"/>
    <row r="38" spans="1:19" s="2" customFormat="1" x14ac:dyDescent="0.25"/>
    <row r="39" spans="1:19" s="2" customFormat="1" x14ac:dyDescent="0.25"/>
    <row r="40" spans="1:19" s="2" customFormat="1" x14ac:dyDescent="0.25"/>
    <row r="41" spans="1:19" s="2" customFormat="1" x14ac:dyDescent="0.25"/>
    <row r="42" spans="1:19" s="2" customFormat="1" x14ac:dyDescent="0.25"/>
    <row r="43" spans="1:19" s="2" customFormat="1" x14ac:dyDescent="0.25"/>
    <row r="44" spans="1:19" s="2" customFormat="1" x14ac:dyDescent="0.25"/>
    <row r="45" spans="1:19" s="2" customFormat="1" x14ac:dyDescent="0.25"/>
    <row r="46" spans="1:19" s="2" customFormat="1" x14ac:dyDescent="0.25"/>
    <row r="47" spans="1:19" s="2" customFormat="1" x14ac:dyDescent="0.25"/>
    <row r="48" spans="1:19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montate</vt:lpstr>
      <vt:lpstr>Capital</vt:lpstr>
      <vt:lpstr>Taxa</vt:lpstr>
      <vt:lpstr>NºPeriodos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 Michel Pereira</dc:creator>
  <cp:lastModifiedBy>Daniel Elias dos Santos</cp:lastModifiedBy>
  <dcterms:created xsi:type="dcterms:W3CDTF">2004-06-25T14:01:03Z</dcterms:created>
  <dcterms:modified xsi:type="dcterms:W3CDTF">2016-03-09T17:02:56Z</dcterms:modified>
</cp:coreProperties>
</file>